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OSTĘPOWANIA PZP\ZAMÓWIENIA PZP - POSTĘPOWANIA - PRZETARGI 2025\DZ-271-1-80-PN-2025 tlen medyczny\80.6 SWZ\"/>
    </mc:Choice>
  </mc:AlternateContent>
  <xr:revisionPtr revIDLastSave="0" documentId="13_ncr:1_{A8CC1F01-EB87-4458-A91D-825EA5D8D1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kiet 1" sheetId="4" r:id="rId1"/>
    <sheet name="pakiet 2" sheetId="6" r:id="rId2"/>
  </sheets>
  <definedNames>
    <definedName name="_xlnm.Print_Area" localSheetId="0">'Pakiet 1'!$A$1:$J$45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4" l="1"/>
  <c r="G38" i="4"/>
  <c r="G39" i="4" s="1"/>
  <c r="I20" i="4"/>
  <c r="G20" i="4"/>
  <c r="I16" i="6"/>
  <c r="I15" i="6"/>
  <c r="G16" i="6"/>
  <c r="G15" i="6"/>
  <c r="I14" i="6"/>
  <c r="G14" i="6"/>
  <c r="G40" i="4" l="1"/>
  <c r="G41" i="4"/>
  <c r="D33" i="4"/>
  <c r="D26" i="4" l="1"/>
  <c r="D27" i="4"/>
  <c r="G12" i="6"/>
  <c r="I12" i="6" s="1"/>
  <c r="I13" i="6" s="1"/>
  <c r="G7" i="6"/>
  <c r="G8" i="6" s="1"/>
  <c r="G13" i="6" l="1"/>
  <c r="I7" i="6"/>
  <c r="I8" i="6" s="1"/>
  <c r="G25" i="4" l="1"/>
  <c r="I25" i="4" s="1"/>
  <c r="G24" i="4"/>
  <c r="D32" i="4" l="1"/>
  <c r="D31" i="4"/>
  <c r="D30" i="4"/>
  <c r="D28" i="4"/>
  <c r="D29" i="4"/>
  <c r="G37" i="4" l="1"/>
  <c r="I37" i="4" s="1"/>
  <c r="G36" i="4"/>
  <c r="I36" i="4" s="1"/>
  <c r="G35" i="4"/>
  <c r="I35" i="4" s="1"/>
  <c r="G34" i="4"/>
  <c r="I34" i="4" s="1"/>
  <c r="G33" i="4"/>
  <c r="I33" i="4" s="1"/>
  <c r="G27" i="4"/>
  <c r="I27" i="4" s="1"/>
  <c r="G26" i="4"/>
  <c r="G19" i="4"/>
  <c r="I19" i="4" s="1"/>
  <c r="G18" i="4"/>
  <c r="I18" i="4" s="1"/>
  <c r="G7" i="4"/>
  <c r="I7" i="4" s="1"/>
  <c r="G17" i="4"/>
  <c r="I17" i="4" s="1"/>
  <c r="G16" i="4"/>
  <c r="I16" i="4" s="1"/>
  <c r="G15" i="4"/>
  <c r="I15" i="4" s="1"/>
  <c r="G14" i="4"/>
  <c r="I14" i="4" s="1"/>
  <c r="G13" i="4"/>
  <c r="I13" i="4" s="1"/>
  <c r="G12" i="4"/>
  <c r="I12" i="4" s="1"/>
  <c r="G10" i="4"/>
  <c r="I10" i="4" s="1"/>
  <c r="G11" i="4"/>
  <c r="I11" i="4" s="1"/>
  <c r="G9" i="4"/>
  <c r="I9" i="4" s="1"/>
  <c r="G29" i="4"/>
  <c r="I29" i="4" s="1"/>
  <c r="G30" i="4"/>
  <c r="I30" i="4" s="1"/>
  <c r="G31" i="4"/>
  <c r="I31" i="4" s="1"/>
  <c r="G32" i="4"/>
  <c r="I32" i="4" s="1"/>
  <c r="G28" i="4"/>
  <c r="I28" i="4" s="1"/>
  <c r="I26" i="4" l="1"/>
  <c r="I24" i="4"/>
  <c r="G8" i="4"/>
  <c r="I8" i="4" l="1"/>
  <c r="I39" i="4" s="1"/>
  <c r="I41" i="4" l="1"/>
  <c r="I40" i="4"/>
</calcChain>
</file>

<file path=xl/sharedStrings.xml><?xml version="1.0" encoding="utf-8"?>
<sst xmlns="http://schemas.openxmlformats.org/spreadsheetml/2006/main" count="219" uniqueCount="87">
  <si>
    <t>Lp.</t>
  </si>
  <si>
    <t>kg</t>
  </si>
  <si>
    <t>szt.</t>
  </si>
  <si>
    <t>VAT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</si>
  <si>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</si>
  <si>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</si>
  <si>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</si>
  <si>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</si>
  <si>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</si>
  <si>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</si>
  <si>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</si>
  <si>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</si>
  <si>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</si>
  <si>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</si>
  <si>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x</t>
  </si>
  <si>
    <t xml:space="preserve">m3 </t>
  </si>
  <si>
    <t>Jednostka miary</t>
  </si>
  <si>
    <t>miesiąc</t>
  </si>
  <si>
    <t>Cena  netto za jednostkę miary</t>
  </si>
  <si>
    <t>dzień</t>
  </si>
  <si>
    <t>Wartość    brutto</t>
  </si>
  <si>
    <t>Wartość  netto</t>
  </si>
  <si>
    <t>Wartość     brutto</t>
  </si>
  <si>
    <t>*Szacunkowa ilość  zbiorników na okres 1 miesiąca/ 1 dzień (doba)</t>
  </si>
  <si>
    <t>Argon 5,0 w butlach o pojemności 1,08m³</t>
  </si>
  <si>
    <t xml:space="preserve">Napełnianie butli własnej na argon </t>
  </si>
  <si>
    <t>Nazwa handlowa</t>
  </si>
  <si>
    <t>11.</t>
  </si>
  <si>
    <t>Nosidła do transportu butli liv</t>
  </si>
  <si>
    <t>12.</t>
  </si>
  <si>
    <t>13.</t>
  </si>
  <si>
    <t>Napełnianie butli własnej na tlen 5l (do inkubatorów)</t>
  </si>
  <si>
    <t>Napełnianie butli własnej na tlen 2l (do karetek)</t>
  </si>
  <si>
    <t xml:space="preserve">Wartość netto </t>
  </si>
  <si>
    <t xml:space="preserve">Szacunkowa ilość jednostek miary </t>
  </si>
  <si>
    <t xml:space="preserve">Dostawa gazów medycznych i technicznych </t>
  </si>
  <si>
    <t>nie dotyczy</t>
  </si>
  <si>
    <t>WARTOŚĆ CZĄSTKOWA za dostawę gazów medycznych i technicznych</t>
  </si>
  <si>
    <t xml:space="preserve">WARTOŚĆ CZĄSTKOWA za dzierżawę zbiorników ciśnieniowych oraz oprzyrządowania </t>
  </si>
  <si>
    <t xml:space="preserve">Dzierżawa zbiorników ciśnieniowych i oprzyrządowania </t>
  </si>
  <si>
    <t>jednorazowe napełnienie</t>
  </si>
  <si>
    <t xml:space="preserve">Numer i data ważności świadectw dopuszczenia do używania </t>
  </si>
  <si>
    <t>14.</t>
  </si>
  <si>
    <t>Opis  przedmiotu zamówienia - Szczegółowy opis przedmiotu zamówienia - wymagania jakościowe odnoszące się do co najmniej głównych elementów składających się na przedmiot zamówienia zgodnie z art. 246 ust. 1 Ustawy Pzp</t>
  </si>
  <si>
    <t xml:space="preserve">miesiąc </t>
  </si>
  <si>
    <t xml:space="preserve">Dostawa </t>
  </si>
  <si>
    <t>Ciekły azot do zastosowań medycznych w butlach o pojemności  30 l</t>
  </si>
  <si>
    <t>l</t>
  </si>
  <si>
    <t>Usługa</t>
  </si>
  <si>
    <t>Szacunkowa ilość  zbiorników na okres 24 miesięcy</t>
  </si>
  <si>
    <t>Napełnianie butli własnej na ciekły azot</t>
  </si>
  <si>
    <t>Pakiet nr 1 - Gazy Medyczne i techniczne</t>
  </si>
  <si>
    <t>Pakiet nr 2 -  Ciekły azot do zastosowań medycznych</t>
  </si>
  <si>
    <t>Butla  na sprężone powietrze 5l</t>
  </si>
  <si>
    <t xml:space="preserve">Tlen medyczny ciekły (zawartość tlenu nie mniej niż 99,5 % v/v),  przeznaczony wyłącznie do celów medycznych, </t>
  </si>
  <si>
    <t xml:space="preserve">Zbiornik stacjonarny na  tlen medyczny ciekły o pojemności 10-11 ton wraz z instalacją towarzyszącą </t>
  </si>
  <si>
    <t>Zbiornik stacjonarny  na tlen medyczny ciekły o pojemności  3-5 tony  wraz  z instalacją  towarzyszącą.</t>
  </si>
  <si>
    <t>Dwutlenek węgla medyczny do zastosowania wewnętrznego,  pojemność wodna 10l, butla 7,5kg</t>
  </si>
  <si>
    <t>Dwutlenek węgla medyczny do zastosowania zewnętrznego,  pojemność wodna 10l, butla 7,5kg</t>
  </si>
  <si>
    <t>Jednorazowy zawór wydechowy z filtrem antybakteryjnym, z ustnikiem do mieszanki podtlenku azotu (N2O) i tlenu (O2) w stosunku 50% : 50%,  możliwy do użycia przez jednego pacjenta przez minimum 14 dni, dotyczy pozycji nr 10</t>
  </si>
  <si>
    <t>Butla na mieszankę podtlenku azotu (N2O) i tlenu (O2) w stosunku 50% : 50% ze wskazaniami do stosowania między innymi w położnictwie i skopii, butla aluminiowa 170bar, pojemność wodna 10-11l, objętość gazu 2,8-3,23m3 dotyczy pozycji nr 10</t>
  </si>
  <si>
    <t>Zawór dozujący mieszanki podtlenku azotu (N2O) i tlenu (O2) w stosunku 50% : 50% dotyczy pozycji nr 10</t>
  </si>
  <si>
    <t>Tlen medyczny sprężony z zaworem zintegrowanym, z reduktorem ciśnienia, manometrem lub cyfrowym wyświetlaczem, przepływomierzem, z wyjściem do podłączenia maski tlenowej lub kaniuli donosowej. Wymagany system szybkiego łączenia (szybkozłącze typu AGA) do podłączenia urządzeń przenośnych wymagających dostarczenia tlenu medycznego. Butle z zaworem muszą być przystosowane do pracy w warunkach wysokiego pola magnetycznego (do 3 tesli - potwierdzone dokumentami). Pojemność wodna 2 lub 5 l, objętość gazu 0,43 lub 1,08 m3</t>
  </si>
  <si>
    <t>Tlen medyczny sprężony (zawartość tlenu nie mniej niż 99,5 % v/v), przeznaczony wyłącznie do celów medycznych, butla 150bar-200bar, pojemność wodna 40l-50l, objętość gazu 6,4-10,7m3</t>
  </si>
  <si>
    <t>Tlen medyczny sprężony (zawartość tlenu nie mniej niż 99,5 % v/v),  przeznaczony wyłącznie do celów medycznych, butla 150-200bar, pojemność wodna 2l, objętość gazu 0,3m3</t>
  </si>
  <si>
    <t>Tlen medyczny sprężony (zawartość tlenu nie mniej niż 99,5 % v/v), przeznaczony wyłącznie do celów medycznych, butla 150-200bar, pojemność wodna 10l, objętość gazu 1,6m3</t>
  </si>
  <si>
    <t>Tlen medyczny sprężony (zawartość tlenu nie mniej niż 99,5 % v/v),  przeznaczony wyłącznie do celów medycznych, butla 150-200bar, pojemność wodna 5l, objętość gazu 0,8m3</t>
  </si>
  <si>
    <t>Mieszanka podtlenku azotu (N2O) i tlenu (O2) w stosunku 50% : 50% ze wskazaniami do stosowania między innymi w położnictwie i skopii w butlach o pojemności 10l, objętość gazu 2,8m3</t>
  </si>
  <si>
    <t>Powietrze medyczne sprężone (zawartość tlenu 21,0–22,4% v/v), przeznaczone wyłącznie do celów medycznych w butlach o pojemności gazu 1,08m³</t>
  </si>
  <si>
    <t>Podtlenek azotu medyczny w butlach o zawartości 7 kg lub 28 kg</t>
  </si>
  <si>
    <t>Butla na tlen medyczny dotyczy pozycji nr 2-5</t>
  </si>
  <si>
    <t>Butla aluminowa z zaworem zintegrowanym na tlen medyczny tzn. wmontowany na stałe (zintegrowany z butlą) moduł wyposażony w reduktor ciśnienia dotyczy pozycji nr 6</t>
  </si>
  <si>
    <t>Butla  na podtlenek azotu medyczny dotyczy pozycji nr 7</t>
  </si>
  <si>
    <t>Butla  na dwutlenek węgla medyczny  dotyczy pozycji nr 8-9</t>
  </si>
  <si>
    <t>Wózek do transportu 2 szt. butli mieszanki podtlenku azotu (N2O) i tlenu (O2) w stosunku 50% : 50% dotyczy pozycji nr 10</t>
  </si>
  <si>
    <t>PODPISY</t>
  </si>
  <si>
    <t>data i podpisy osób upoważnionych do podpisywania dokumentów (zgodnie z dokumentami rejestrowymi – odpis z KRS, Centralnej ewidencji i informacji o działalności gospodarczej, pełnomocnictwa)</t>
  </si>
  <si>
    <t>OFERTA PODPISANA PRZY POMOCY PODPISU ELEKTRONICZNEGO</t>
  </si>
  <si>
    <r>
      <rPr>
        <sz val="12"/>
        <color indexed="60"/>
        <rFont val="Tahoma"/>
        <family val="2"/>
        <charset val="238"/>
      </rPr>
      <t>(*)</t>
    </r>
    <r>
      <rPr>
        <sz val="12"/>
        <rFont val="Tahoma"/>
        <family val="2"/>
        <charset val="238"/>
      </rPr>
      <t xml:space="preserve"> Podane ilości Towaru są wielkościami orientacyjnymi niezbędnymi do obliczenia wartości Zamówienia (zamówienie podstawowe) przez Wykonawcę i mogą ulec zmianie (tzn. zmniejszeniu lub zwiększeniu) w trakcie trwania Umowy w ramach zamówień zamiennie bilansujących się w ramach wynagrodzenia umownego.</t>
    </r>
  </si>
  <si>
    <t>Zamówienie podstawowe  - przenieść kwotę brutto do FORMULARZA OFERTOWEGO – udostępniony na Platformie e-Zamowienia i zamieszczony w podglądzie postępowania w zakładce „Informacje podstawowe”.</t>
  </si>
  <si>
    <t xml:space="preserve">(**) Zamówienie minimalne  </t>
  </si>
  <si>
    <t xml:space="preserve">Zamówienie maksymalne (Opcja 120%) </t>
  </si>
  <si>
    <r>
      <rPr>
        <sz val="12"/>
        <color indexed="60"/>
        <rFont val="Tahoma"/>
        <family val="2"/>
        <charset val="238"/>
      </rPr>
      <t>(**)</t>
    </r>
    <r>
      <rPr>
        <sz val="12"/>
        <rFont val="Tahoma"/>
        <family val="2"/>
        <charset val="238"/>
      </rPr>
      <t xml:space="preserve"> Minimalna wartość zamówionego Towaru w ramach Umowy wynosi 70% wartości Towaru obliczonego na podstawie  ilości wskazanych w kolumnie 4. Zamawiający zastrzega, iż ewentualny zakres realizacji przedmiotu Umowy powyżej Zamówienia minimalnego nie stanowi zobowiązania (w tym finansowego) Zamawiającego zaciąganego w momencie zawarcia Umowy. </t>
    </r>
  </si>
  <si>
    <t>Szacunkowa ilość 24 miesiące /730 dni*</t>
  </si>
  <si>
    <t>Znak postępowania DZ-271-1-80/PN/2025</t>
  </si>
  <si>
    <t>FORMULARZ ASORTYMENTOWY - Szczegółowa oferta cenowa -  załącznik 1A do SWZ - załącznik 1 do Umowy…...</t>
  </si>
  <si>
    <t>FORMULARZ ASORTYMENTOWY - Szczegółowa oferta cenowa -  załącznik 1A do SIWZ - załącznik 1 do Umowy 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</si>
</sst>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0&quot; zł&quot;"/>
    <numFmt numFmtId="166" formatCode="\ * #,##0.00,&quot;zł &quot;;\-* #,##0.00,&quot;zł &quot;;\ * \-#&quot; zł &quot;;\ @\ "/>
  </numFmts>
  <fonts count="24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Tahoma"/>
      <family val="2"/>
      <charset val="238"/>
    </font>
    <font>
      <sz val="12"/>
      <name val="Times New Roman"/>
      <family val="1"/>
      <charset val="238"/>
    </font>
    <font>
      <i/>
      <sz val="12"/>
      <name val="Tahoma"/>
      <family val="2"/>
      <charset val="238"/>
    </font>
    <font>
      <sz val="12"/>
      <name val="Arial"/>
      <family val="2"/>
      <charset val="238"/>
    </font>
    <font>
      <sz val="12"/>
      <color theme="1"/>
      <name val="Tahoma"/>
      <family val="2"/>
      <charset val="238"/>
    </font>
    <font>
      <b/>
      <sz val="12"/>
      <name val="Tahoma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RotisSansSerif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60"/>
      <name val="Tahoma"/>
      <family val="2"/>
      <charset val="238"/>
    </font>
    <font>
      <b/>
      <i/>
      <sz val="12"/>
      <name val="Tahoma"/>
      <family val="2"/>
      <charset val="238"/>
    </font>
    <font>
      <b/>
      <sz val="12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30">
    <xf numFmtId="0" fontId="0" fillId="0" borderId="0"/>
    <xf numFmtId="44" fontId="3" fillId="0" borderId="0" applyFont="0" applyFill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1" fillId="0" borderId="0"/>
    <xf numFmtId="0" fontId="12" fillId="0" borderId="0"/>
    <xf numFmtId="0" fontId="1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3" fillId="0" borderId="0" applyFill="0" applyProtection="0"/>
    <xf numFmtId="0" fontId="3" fillId="0" borderId="0"/>
    <xf numFmtId="44" fontId="3" fillId="0" borderId="0" applyFont="0" applyFill="0" applyBorder="0" applyAlignment="0" applyProtection="0"/>
    <xf numFmtId="0" fontId="13" fillId="0" borderId="0" applyFill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0" fontId="15" fillId="0" borderId="0"/>
    <xf numFmtId="0" fontId="1" fillId="0" borderId="0"/>
    <xf numFmtId="0" fontId="12" fillId="0" borderId="0"/>
    <xf numFmtId="44" fontId="11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6" fillId="0" borderId="7" applyAlignment="0">
      <alignment vertical="top"/>
    </xf>
    <xf numFmtId="0" fontId="3" fillId="0" borderId="0"/>
    <xf numFmtId="44" fontId="3" fillId="0" borderId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7" fillId="0" borderId="0"/>
    <xf numFmtId="165" fontId="18" fillId="0" borderId="0" applyBorder="0" applyProtection="0"/>
    <xf numFmtId="166" fontId="17" fillId="0" borderId="0" applyBorder="0" applyProtection="0"/>
    <xf numFmtId="9" fontId="17" fillId="0" borderId="0" applyBorder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9" fillId="0" borderId="0"/>
    <xf numFmtId="43" fontId="1" fillId="0" borderId="0" applyFont="0" applyFill="0" applyBorder="0" applyAlignment="0" applyProtection="0"/>
    <xf numFmtId="0" fontId="20" fillId="0" borderId="1" applyFont="0" applyFill="0" applyAlignment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1" applyFont="0" applyFill="0" applyAlignment="0"/>
    <xf numFmtId="44" fontId="11" fillId="0" borderId="0" applyFont="0" applyFill="0" applyBorder="0" applyAlignment="0" applyProtection="0"/>
    <xf numFmtId="0" fontId="1" fillId="0" borderId="1" applyAlignment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/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4" fontId="5" fillId="0" borderId="3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vertical="center"/>
    </xf>
    <xf numFmtId="8" fontId="6" fillId="0" borderId="1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 wrapText="1"/>
    </xf>
    <xf numFmtId="44" fontId="5" fillId="0" borderId="3" xfId="1" applyFont="1" applyBorder="1" applyAlignment="1">
      <alignment horizontal="center" vertical="center" wrapText="1"/>
    </xf>
    <xf numFmtId="44" fontId="6" fillId="0" borderId="1" xfId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8" fontId="5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8" fontId="5" fillId="0" borderId="2" xfId="1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3" fillId="0" borderId="1" xfId="6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4" fontId="23" fillId="4" borderId="1" xfId="6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44" fontId="23" fillId="0" borderId="1" xfId="6" applyNumberFormat="1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44" fontId="10" fillId="0" borderId="3" xfId="0" applyNumberFormat="1" applyFont="1" applyBorder="1" applyAlignment="1">
      <alignment horizontal="center" vertical="center" wrapText="1"/>
    </xf>
    <xf numFmtId="0" fontId="23" fillId="4" borderId="1" xfId="6" applyFont="1" applyFill="1" applyBorder="1" applyAlignment="1">
      <alignment horizontal="center" vertical="center" wrapText="1"/>
    </xf>
    <xf numFmtId="0" fontId="23" fillId="2" borderId="4" xfId="6" applyFont="1" applyFill="1" applyBorder="1" applyAlignment="1">
      <alignment horizontal="center" vertical="center" wrapText="1"/>
    </xf>
    <xf numFmtId="0" fontId="23" fillId="2" borderId="5" xfId="6" applyFont="1" applyFill="1" applyBorder="1" applyAlignment="1">
      <alignment horizontal="center" vertical="center" wrapText="1"/>
    </xf>
    <xf numFmtId="0" fontId="23" fillId="2" borderId="2" xfId="6" applyFont="1" applyFill="1" applyBorder="1" applyAlignment="1">
      <alignment horizontal="center" vertical="center" wrapText="1"/>
    </xf>
    <xf numFmtId="0" fontId="23" fillId="2" borderId="4" xfId="6" applyFont="1" applyFill="1" applyBorder="1" applyAlignment="1">
      <alignment horizontal="center" vertical="center"/>
    </xf>
    <xf numFmtId="0" fontId="23" fillId="2" borderId="5" xfId="6" applyFont="1" applyFill="1" applyBorder="1" applyAlignment="1">
      <alignment horizontal="center" vertical="center"/>
    </xf>
    <xf numFmtId="0" fontId="23" fillId="2" borderId="2" xfId="6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</cellXfs>
  <cellStyles count="230">
    <cellStyle name="Comma 2" xfId="112" xr:uid="{500D5939-F63A-4949-BB30-C35224AB1CD1}"/>
    <cellStyle name="Comma 2 2" xfId="183" xr:uid="{0FCF5D4E-4390-48EE-89A5-4CD1D8B9DB60}"/>
    <cellStyle name="Comma 2 3" xfId="157" xr:uid="{915ACBCE-C158-41CF-AE38-03505EDAD2AA}"/>
    <cellStyle name="Currency 2" xfId="20" xr:uid="{54D27EBB-867F-4390-A5DC-636C0B888BE7}"/>
    <cellStyle name="Currency 2 2" xfId="40" xr:uid="{8950A8E6-9C5F-40B1-9974-D2B39338E711}"/>
    <cellStyle name="Currency 2 2 2" xfId="78" xr:uid="{0212ACA1-F164-4628-9C10-5BB51AFDCA64}"/>
    <cellStyle name="Currency 2 2 2 2" xfId="130" xr:uid="{F8F8C1C3-0D5B-4C31-A7E4-E067217BE345}"/>
    <cellStyle name="Currency 2 2 2 3" xfId="175" xr:uid="{4B77C117-716A-44CF-A26E-9AEF2CC6F5BD}"/>
    <cellStyle name="Currency 2 2 3" xfId="101" xr:uid="{3F6105D2-3E3D-4687-9479-6213A61205B9}"/>
    <cellStyle name="Currency 2 2 4" xfId="151" xr:uid="{D560E81F-9EB3-44AC-88B0-5A481A5197DE}"/>
    <cellStyle name="Currency 2 2 5" xfId="211" xr:uid="{BA4326DF-EFC0-433A-B1D3-372B58F43CA6}"/>
    <cellStyle name="Currency 2 3" xfId="65" xr:uid="{A239335B-8511-4FDB-8D81-718E24D2FC7B}"/>
    <cellStyle name="Currency 2 3 2" xfId="118" xr:uid="{F45BF8B8-8CD2-4371-B4C5-7A6A6EC288CD}"/>
    <cellStyle name="Currency 2 3 3" xfId="163" xr:uid="{03C4765F-4B50-4302-A726-9A023C8E7EFF}"/>
    <cellStyle name="Currency 2 4" xfId="88" xr:uid="{9480604A-5299-47FD-800C-717AB04E1924}"/>
    <cellStyle name="Currency 2 5" xfId="140" xr:uid="{E667B14B-EB4C-45DA-BA71-4747DB1DCF50}"/>
    <cellStyle name="Currency 2 6" xfId="195" xr:uid="{3548F120-26DD-4D3C-B893-2E6545070337}"/>
    <cellStyle name="Currency 2 7" xfId="222" xr:uid="{BED268A5-CA28-4FC3-A328-B5EB704958C3}"/>
    <cellStyle name="Dziesiętny 2" xfId="14" xr:uid="{F6F1B3FE-C198-4E3E-89CB-48F7F76B6D9A}"/>
    <cellStyle name="Dziesiętny 3" xfId="187" xr:uid="{4D1A166B-1F1F-42A9-991B-118766B154D9}"/>
    <cellStyle name="Excel Built-in Explanatory Text" xfId="107" xr:uid="{A5B03E01-EF04-4952-BECF-BE11D163C504}"/>
    <cellStyle name="Excel Built-in Normal" xfId="19" xr:uid="{BE7C6A04-3341-49D0-9C66-7D18A4EDA37E}"/>
    <cellStyle name="Normal 2 2" xfId="18" xr:uid="{DF8A5300-C6E3-4A37-8D25-547FBB5AFE4A}"/>
    <cellStyle name="Normal 3" xfId="28" xr:uid="{A3BDF800-C58E-47D9-87D6-DE16577181FB}"/>
    <cellStyle name="Normalny" xfId="0" builtinId="0"/>
    <cellStyle name="Normalny 2" xfId="7" xr:uid="{96D72EA2-BFDF-4819-9574-5EFBBE2E220A}"/>
    <cellStyle name="Normalny 2 2" xfId="56" xr:uid="{FB99FCC2-7F03-42A4-BC4D-AC173C84334D}"/>
    <cellStyle name="Normalny 2 2 2" xfId="106" xr:uid="{890F44B9-7A66-4A14-88F7-74C6C05F013A}"/>
    <cellStyle name="Normalny 2 2 3" xfId="185" xr:uid="{0FB73E13-C0CD-412E-8841-7BBFB5EBA692}"/>
    <cellStyle name="Normalny 3" xfId="2" xr:uid="{01D4D6F5-9E58-4D23-8765-E9B496DD73FF}"/>
    <cellStyle name="Normalny 3 2" xfId="26" xr:uid="{044013B2-26A6-4010-8ADA-72708CEDB0D7}"/>
    <cellStyle name="Normalny 3 2 2" xfId="21" xr:uid="{81828214-5AD6-4A1B-A8A8-E9C8CCA5CFDB}"/>
    <cellStyle name="Normalny 3 3" xfId="186" xr:uid="{526E1109-330B-420F-B501-2BA35A3F8E49}"/>
    <cellStyle name="Normalny 3 4" xfId="189" xr:uid="{07348A98-7931-49AF-AE0E-50D9836953B4}"/>
    <cellStyle name="Normalny 4" xfId="8" xr:uid="{C5626C0C-E995-4485-B11D-ACE7221A28D2}"/>
    <cellStyle name="Normalny 4 2" xfId="199" xr:uid="{DA4760F5-E8CB-4679-96B6-FFD7E82D9298}"/>
    <cellStyle name="Normalny 5" xfId="48" xr:uid="{C5C38BC7-3F9D-45CC-BFEA-C06E5A950E75}"/>
    <cellStyle name="Normalny 5 2 3" xfId="27" xr:uid="{54992684-FB06-4F1F-8365-F36F0D82C0C0}"/>
    <cellStyle name="Normalny 53" xfId="25" xr:uid="{280BEF66-90DD-44FE-9A0D-8E65E1F7F1A6}"/>
    <cellStyle name="Normalny 6" xfId="6" xr:uid="{908D845A-9E03-47E5-BAA0-AE14F7381D25}"/>
    <cellStyle name="Normalny 6 2" xfId="30" xr:uid="{8E56C396-9B6D-4B99-B204-73AB97E4ADD7}"/>
    <cellStyle name="Normalny 7" xfId="59" xr:uid="{5286C3D8-E2A9-4975-B7C2-6C2036582BCC}"/>
    <cellStyle name="Normalny 8" xfId="4" xr:uid="{029EB2E5-3CD0-40D1-B7F4-6E9589B24D58}"/>
    <cellStyle name="Procentowy 2" xfId="109" xr:uid="{20914762-5BDF-4093-8FF6-0DAF79986D91}"/>
    <cellStyle name="Procentowy 2 2" xfId="184" xr:uid="{93CE3B08-20BD-4974-9F9F-02BB1385A198}"/>
    <cellStyle name="Procentowy 3" xfId="16" xr:uid="{4A0DD6E8-C402-4DB3-B2A4-0D91556AD0AD}"/>
    <cellStyle name="Procentowy 3 2" xfId="38" xr:uid="{6AC69910-7E06-4CC3-ACCC-20810629E5E0}"/>
    <cellStyle name="Procentowy 4" xfId="5" xr:uid="{603F952D-4A34-402C-8B7A-B0331AEB3613}"/>
    <cellStyle name="Procentowy 6" xfId="13" xr:uid="{DC1B0749-37D1-44E5-BF16-02D592D4E449}"/>
    <cellStyle name="Styl 1 2" xfId="200" xr:uid="{F25D46EC-9DA5-4B1E-B6DC-766A196B45E6}"/>
    <cellStyle name="Styl 1 3" xfId="188" xr:uid="{06AE4B64-48DC-4184-87F3-9FF74BB929F6}"/>
    <cellStyle name="Styl 1 4" xfId="202" xr:uid="{E6018286-FC98-446A-885B-44DF0BC614AF}"/>
    <cellStyle name="Styl 2" xfId="55" xr:uid="{E26D0023-58B1-4D11-A64D-BABE139FA67B}"/>
    <cellStyle name="Walutowy" xfId="1" builtinId="4"/>
    <cellStyle name="Walutowy 2" xfId="15" xr:uid="{B502D983-2AD0-48E9-9847-B3F963131197}"/>
    <cellStyle name="Walutowy 2 2" xfId="47" xr:uid="{F4CBD937-FCCC-46BB-85D4-AF9BEFF66EE5}"/>
    <cellStyle name="Walutowy 2 2 2" xfId="52" xr:uid="{CAD1B7AE-29E8-4AD7-93FE-2F9C7E926777}"/>
    <cellStyle name="Walutowy 2 2 2 2" xfId="182" xr:uid="{12286012-F25B-4189-8D99-976034DF91A1}"/>
    <cellStyle name="Walutowy 2 2 2 3" xfId="12" xr:uid="{87B13658-28CB-49B6-A311-AB3322ECD7A2}"/>
    <cellStyle name="Walutowy 2 2 2 3 2" xfId="37" xr:uid="{6B7A23C1-D217-44EA-88C3-BF2A356B73F8}"/>
    <cellStyle name="Walutowy 2 2 2 3 2 2" xfId="76" xr:uid="{1ED85FC5-83EE-4A37-ACC7-E5C230729FB7}"/>
    <cellStyle name="Walutowy 2 2 2 3 2 2 2" xfId="128" xr:uid="{75568F70-F463-43D2-BDE8-9C1430D41BE2}"/>
    <cellStyle name="Walutowy 2 2 2 3 2 2 3" xfId="173" xr:uid="{1D53B12F-A7D7-4A90-94AD-D39CB19B0713}"/>
    <cellStyle name="Walutowy 2 2 2 3 2 3" xfId="99" xr:uid="{7B3A009A-C8BB-4A77-A6F0-BBB03D8F4D5A}"/>
    <cellStyle name="Walutowy 2 2 2 3 2 4" xfId="149" xr:uid="{FB7B8395-D7C7-44D8-A085-5EF5CABB1AC6}"/>
    <cellStyle name="Walutowy 2 2 2 3 2 5" xfId="209" xr:uid="{44A99527-3F46-4022-A13E-691A4B893093}"/>
    <cellStyle name="Walutowy 2 2 2 3 3" xfId="63" xr:uid="{F1770945-A3B9-4485-9B51-C7C4A2A5B916}"/>
    <cellStyle name="Walutowy 2 2 2 3 3 2" xfId="116" xr:uid="{60ECC2BF-8411-42F9-8AD2-75ED7DA180EC}"/>
    <cellStyle name="Walutowy 2 2 2 3 3 3" xfId="161" xr:uid="{81B14B19-3149-4BBE-A651-C8486FE3DA79}"/>
    <cellStyle name="Walutowy 2 2 2 3 4" xfId="86" xr:uid="{0802B4CD-9775-4035-8C52-B328430B497E}"/>
    <cellStyle name="Walutowy 2 2 2 3 5" xfId="138" xr:uid="{B8C8FCC3-015E-45C5-8232-E4C70AAB1D3E}"/>
    <cellStyle name="Walutowy 2 2 2 3 6" xfId="193" xr:uid="{4B2EECE2-7EB9-4CC5-AF39-B5D40AD08217}"/>
    <cellStyle name="Walutowy 2 2 2 3 7" xfId="219" xr:uid="{CA3F987F-7637-4D95-A02C-154B91047DE3}"/>
    <cellStyle name="Walutowy 2 2 3" xfId="110" xr:uid="{7143B8B8-857B-447C-B1E0-B470FF788BBE}"/>
    <cellStyle name="Walutowy 2 3" xfId="46" xr:uid="{D2AEE42D-D5BF-4D95-AA41-1B37B18FF580}"/>
    <cellStyle name="Walutowy 2 3 2" xfId="51" xr:uid="{77716C8D-415E-4E7D-95A7-8CD29E50B644}"/>
    <cellStyle name="Walutowy 2 3 2 2" xfId="11" xr:uid="{EA61CE4C-3909-4528-B160-CBE34F02BA8C}"/>
    <cellStyle name="Walutowy 2 3 2 2 2" xfId="36" xr:uid="{98B74F17-0143-4220-9851-2C81E2FC6E84}"/>
    <cellStyle name="Walutowy 2 3 2 2 2 2" xfId="75" xr:uid="{CEAEB9A6-A47F-4BF1-8317-BF052106E8B6}"/>
    <cellStyle name="Walutowy 2 3 2 2 2 2 2" xfId="127" xr:uid="{159590DD-3523-4587-85B5-56F19B3705F7}"/>
    <cellStyle name="Walutowy 2 3 2 2 2 2 3" xfId="172" xr:uid="{6F3A377E-B30C-4577-9301-FB7E7A3F0D9B}"/>
    <cellStyle name="Walutowy 2 3 2 2 2 3" xfId="98" xr:uid="{22B4D13A-560A-4D3B-9496-DAB4884BE1DC}"/>
    <cellStyle name="Walutowy 2 3 2 2 2 4" xfId="148" xr:uid="{E717DC54-33D3-49FD-ADF1-E6B2311656F7}"/>
    <cellStyle name="Walutowy 2 3 2 2 2 5" xfId="208" xr:uid="{FCAF930E-8280-4C97-AB44-296E719A2AD9}"/>
    <cellStyle name="Walutowy 2 3 2 2 3" xfId="62" xr:uid="{02D96209-9096-4E12-8E66-FF607E44ED4F}"/>
    <cellStyle name="Walutowy 2 3 2 2 3 2" xfId="115" xr:uid="{1CA3F123-549B-4179-8300-20450B55CABD}"/>
    <cellStyle name="Walutowy 2 3 2 2 3 3" xfId="160" xr:uid="{0273D2ED-827A-4217-9A08-82FD7F33595A}"/>
    <cellStyle name="Walutowy 2 3 2 2 4" xfId="85" xr:uid="{C7F441CF-B3F8-489D-9364-55438BDCF805}"/>
    <cellStyle name="Walutowy 2 3 2 2 5" xfId="137" xr:uid="{793A95AF-EB5C-4D59-87AD-F8A652BD2399}"/>
    <cellStyle name="Walutowy 2 3 2 2 6" xfId="192" xr:uid="{2D1A3165-6B37-4818-BFA8-7266D9C9605D}"/>
    <cellStyle name="Walutowy 2 3 2 2 7" xfId="218" xr:uid="{455B5CC7-0767-48FB-9AFD-4C686D436BC5}"/>
    <cellStyle name="Walutowy 2 3 2 3" xfId="22" xr:uid="{77C2079B-EC04-416A-B813-6AA35D5D1C58}"/>
    <cellStyle name="Walutowy 2 3 2 3 2" xfId="41" xr:uid="{69727CF2-F319-4980-9B1E-7D3866217B8D}"/>
    <cellStyle name="Walutowy 2 3 2 3 2 2" xfId="79" xr:uid="{B79509C6-382D-4FEB-95C0-85B5F1007170}"/>
    <cellStyle name="Walutowy 2 3 2 3 2 2 2" xfId="131" xr:uid="{97533912-4749-4F2A-BAF2-E15ED27458AA}"/>
    <cellStyle name="Walutowy 2 3 2 3 2 2 3" xfId="176" xr:uid="{6C87B794-25C9-4BAE-BF8F-A5C84C69E5F3}"/>
    <cellStyle name="Walutowy 2 3 2 3 2 3" xfId="102" xr:uid="{F07F434E-C5C0-4149-A5E8-47D7D60EE671}"/>
    <cellStyle name="Walutowy 2 3 2 3 2 4" xfId="152" xr:uid="{3345190C-A5B4-4ABA-904C-D7D730DA3CDB}"/>
    <cellStyle name="Walutowy 2 3 2 3 2 5" xfId="212" xr:uid="{A0EA8107-817E-446C-B9EC-0B41721C7E33}"/>
    <cellStyle name="Walutowy 2 3 2 3 3" xfId="66" xr:uid="{F7F007B4-660F-45A2-A849-CE2A5804182D}"/>
    <cellStyle name="Walutowy 2 3 2 3 3 2" xfId="119" xr:uid="{072EE9AB-2413-4886-8D13-758128B5FA8C}"/>
    <cellStyle name="Walutowy 2 3 2 3 3 3" xfId="164" xr:uid="{051B8D13-2206-431E-A685-FA8B53B9E395}"/>
    <cellStyle name="Walutowy 2 3 2 3 4" xfId="89" xr:uid="{B005A9B1-535D-4FB3-84F0-F8606B9CA155}"/>
    <cellStyle name="Walutowy 2 3 2 3 5" xfId="141" xr:uid="{252E22C1-A332-463B-ADDB-F1050DA54405}"/>
    <cellStyle name="Walutowy 2 3 2 3 6" xfId="196" xr:uid="{BFF14658-B474-4ABA-8940-05205AEC4AE6}"/>
    <cellStyle name="Walutowy 2 3 2 3 7" xfId="223" xr:uid="{60E1B139-7063-4BD7-940E-4A88A74EB001}"/>
    <cellStyle name="Walutowy 2 4" xfId="53" xr:uid="{CA8CF32B-B4DC-48FE-9C3B-8053D4D81F7A}"/>
    <cellStyle name="Walutowy 2 4 2" xfId="9" xr:uid="{E1855E42-F36A-4F1F-BC25-2DC8AF635BBC}"/>
    <cellStyle name="Walutowy 2 4 2 2" xfId="34" xr:uid="{E6B9A823-9E5C-4D40-B8F6-8AED455C34C3}"/>
    <cellStyle name="Walutowy 2 4 2 2 2" xfId="73" xr:uid="{F21BB977-93AE-43BE-9995-9792AA2BB32A}"/>
    <cellStyle name="Walutowy 2 4 2 2 2 2" xfId="125" xr:uid="{74A40261-FAD4-4C9A-87ED-6BA9AEE39F25}"/>
    <cellStyle name="Walutowy 2 4 2 2 2 3" xfId="170" xr:uid="{772EDD79-6D60-4061-B16C-7F72D5E4F7CF}"/>
    <cellStyle name="Walutowy 2 4 2 2 3" xfId="96" xr:uid="{A95E69D7-EAC7-4695-B9F5-0B2DD8BEA9D8}"/>
    <cellStyle name="Walutowy 2 4 2 2 4" xfId="146" xr:uid="{9256C077-AB3F-421E-8291-0C2A0E1F9812}"/>
    <cellStyle name="Walutowy 2 4 2 2 5" xfId="206" xr:uid="{F9363332-7F74-4B3E-9F07-2C24C010B442}"/>
    <cellStyle name="Walutowy 2 4 2 3" xfId="60" xr:uid="{0A39764D-A3AE-4DFD-8DC6-54B9D611CFBA}"/>
    <cellStyle name="Walutowy 2 4 2 3 2" xfId="113" xr:uid="{07E17C8A-3E8F-4078-A903-3770637527B3}"/>
    <cellStyle name="Walutowy 2 4 2 3 3" xfId="158" xr:uid="{4DE95BE5-C1A2-4D4E-973B-E164C5F304A9}"/>
    <cellStyle name="Walutowy 2 4 2 4" xfId="83" xr:uid="{7ABB948C-D3C8-426B-B6AA-FC98D1B13C2B}"/>
    <cellStyle name="Walutowy 2 4 2 5" xfId="135" xr:uid="{FCA9A4BA-8F25-462D-920E-3C23B700F11D}"/>
    <cellStyle name="Walutowy 2 4 2 6" xfId="190" xr:uid="{7A933D89-5D73-456B-8270-D87929E995D1}"/>
    <cellStyle name="Walutowy 2 4 2 7" xfId="216" xr:uid="{AF597BC1-4539-417E-B823-DF1094C490DB}"/>
    <cellStyle name="Walutowy 2 4 3" xfId="10" xr:uid="{12386C7F-4AE3-4F59-9D0B-7E5BE77E6AEC}"/>
    <cellStyle name="Walutowy 2 4 3 2" xfId="32" xr:uid="{693DB312-7939-47B9-A6BB-C9B8F219C977}"/>
    <cellStyle name="Walutowy 2 4 3 2 2" xfId="71" xr:uid="{FFDBD50D-6506-4F6F-987F-7727E019EFD7}"/>
    <cellStyle name="Walutowy 2 4 3 2 2 2" xfId="123" xr:uid="{3BAA861B-8D5E-4B97-826F-703EF57E741D}"/>
    <cellStyle name="Walutowy 2 4 3 2 2 3" xfId="168" xr:uid="{BFF55B4C-221E-4A8A-8177-4589F3B55591}"/>
    <cellStyle name="Walutowy 2 4 3 2 3" xfId="94" xr:uid="{78BFFF06-899E-4AEB-97D3-DB22C34A8A4B}"/>
    <cellStyle name="Walutowy 2 4 3 2 4" xfId="144" xr:uid="{643BA3B3-54A8-4880-B157-94D6DECC9287}"/>
    <cellStyle name="Walutowy 2 4 3 2 5" xfId="204" xr:uid="{3799EE67-5D2F-4680-A765-D804B131FC72}"/>
    <cellStyle name="Walutowy 2 4 3 2 6" xfId="228" xr:uid="{73C9E74C-4E02-4239-A4D4-A83A55F5A5DA}"/>
    <cellStyle name="Walutowy 2 4 3 3" xfId="35" xr:uid="{FC5B6C9A-09B9-46D3-9976-823329C5A054}"/>
    <cellStyle name="Walutowy 2 4 3 3 2" xfId="74" xr:uid="{6CAC3B40-B30A-43A4-9544-52B9E797FB92}"/>
    <cellStyle name="Walutowy 2 4 3 3 2 2" xfId="126" xr:uid="{CDC3F3D0-1248-4100-86AF-51E83197F02E}"/>
    <cellStyle name="Walutowy 2 4 3 3 2 3" xfId="171" xr:uid="{6453EDE9-53C2-408C-A777-9B4575A54419}"/>
    <cellStyle name="Walutowy 2 4 3 3 3" xfId="97" xr:uid="{DC3BE0C9-EC7D-4490-B3B7-FA2481645966}"/>
    <cellStyle name="Walutowy 2 4 3 3 4" xfId="147" xr:uid="{915D6212-558F-4A38-B4C9-5D8578D5B2BC}"/>
    <cellStyle name="Walutowy 2 4 3 3 5" xfId="207" xr:uid="{A97386B3-2648-4F55-B91F-35EE915F851E}"/>
    <cellStyle name="Walutowy 2 4 3 4" xfId="61" xr:uid="{A717D2DC-F8CE-4D75-B624-BF427B9DF022}"/>
    <cellStyle name="Walutowy 2 4 3 4 2" xfId="114" xr:uid="{F9B91215-7CD8-44EA-BB96-C7D0AF7FECFC}"/>
    <cellStyle name="Walutowy 2 4 3 4 3" xfId="159" xr:uid="{B3555EA9-007C-40AD-94C8-7DBD4E989520}"/>
    <cellStyle name="Walutowy 2 4 3 5" xfId="84" xr:uid="{1157212E-F40A-4FE2-93C6-36403237D598}"/>
    <cellStyle name="Walutowy 2 4 3 6" xfId="136" xr:uid="{5E0587A1-1F0F-4DA6-985D-2C349D7DC94E}"/>
    <cellStyle name="Walutowy 2 4 3 7" xfId="191" xr:uid="{DA91782C-1F47-45DA-8DDB-DA66DC74ADF5}"/>
    <cellStyle name="Walutowy 2 4 3 8" xfId="217" xr:uid="{66342181-FFCC-4C16-A9A3-FAC834562280}"/>
    <cellStyle name="Walutowy 2 5" xfId="108" xr:uid="{E90939A2-79DB-43EE-8449-C46B69D0902A}"/>
    <cellStyle name="Walutowy 2 6" xfId="24" xr:uid="{1FAC4F42-76B1-418B-BB76-4AFF9DE38646}"/>
    <cellStyle name="Walutowy 2 6 2" xfId="43" xr:uid="{D43DBF41-AE6F-47AC-AE3B-74FF021FCBFF}"/>
    <cellStyle name="Walutowy 2 6 2 2" xfId="81" xr:uid="{BA44EE83-6978-4AC1-B1F8-D11C6015C640}"/>
    <cellStyle name="Walutowy 2 6 2 2 2" xfId="133" xr:uid="{C26AFD44-AC89-4E47-AD8E-D78411C9679A}"/>
    <cellStyle name="Walutowy 2 6 2 2 3" xfId="178" xr:uid="{6F9931FF-8047-4B63-8B0F-AAF0C2F58244}"/>
    <cellStyle name="Walutowy 2 6 2 3" xfId="104" xr:uid="{D9F56891-EE53-4A1B-8E4D-A48094ADD806}"/>
    <cellStyle name="Walutowy 2 6 2 4" xfId="154" xr:uid="{ABED5C23-06CC-422A-B8F0-43201161A1DC}"/>
    <cellStyle name="Walutowy 2 6 2 5" xfId="214" xr:uid="{2F892E44-3426-458C-BE29-29F1756E3920}"/>
    <cellStyle name="Walutowy 2 6 3" xfId="68" xr:uid="{496078EF-B5B6-4F00-9CB1-3B90BD351305}"/>
    <cellStyle name="Walutowy 2 6 3 2" xfId="121" xr:uid="{5BCE315D-7140-40E8-AF13-8D4E744822ED}"/>
    <cellStyle name="Walutowy 2 6 3 3" xfId="166" xr:uid="{0B7CE6AC-9857-43F2-A96E-24FA2E993578}"/>
    <cellStyle name="Walutowy 2 6 4" xfId="91" xr:uid="{6A852433-EA50-4559-80D9-548BB53D6E43}"/>
    <cellStyle name="Walutowy 2 6 5" xfId="142" xr:uid="{5DC076C4-26DE-4925-AF74-128C25D9DEAD}"/>
    <cellStyle name="Walutowy 2 6 6" xfId="198" xr:uid="{46CC4D79-E771-47D0-B99F-57E53CD96DC3}"/>
    <cellStyle name="Walutowy 2 6 7" xfId="225" xr:uid="{C19A96EF-E42C-4709-8F0C-AF55EA2503D8}"/>
    <cellStyle name="Walutowy 3" xfId="3" xr:uid="{0E191ADA-3454-43E9-B901-C567DA45AF64}"/>
    <cellStyle name="Walutowy 3 2" xfId="44" xr:uid="{9FDE9DFC-9357-46E6-A1ED-6359F49FC45D}"/>
    <cellStyle name="Walutowy 3 2 2" xfId="82" xr:uid="{5303A89E-68AA-4B0F-A2CA-9CF88FF0631B}"/>
    <cellStyle name="Walutowy 3 2 2 2" xfId="134" xr:uid="{83F14383-BF4E-405E-ABFB-48BA36372250}"/>
    <cellStyle name="Walutowy 3 2 2 3" xfId="179" xr:uid="{DC26DF88-DA6E-41F7-814F-F8633414D5A6}"/>
    <cellStyle name="Walutowy 3 2 3" xfId="105" xr:uid="{4CB5A543-2C91-4CF1-B076-040B7E57B466}"/>
    <cellStyle name="Walutowy 3 2 4" xfId="155" xr:uid="{20E29FD4-FBDD-43A9-8764-584E86993067}"/>
    <cellStyle name="Walutowy 3 2 5" xfId="215" xr:uid="{D3675FDF-5F5E-46A4-8A39-745ED32436F8}"/>
    <cellStyle name="Walutowy 3 3" xfId="17" xr:uid="{D00238C8-3067-46C0-A626-1E897722D735}"/>
    <cellStyle name="Walutowy 3 3 2" xfId="33" xr:uid="{09B60F2F-334E-4884-A283-FD838AF612FC}"/>
    <cellStyle name="Walutowy 3 3 2 2" xfId="72" xr:uid="{837BC71C-5B58-4815-A64B-32F03A2162A1}"/>
    <cellStyle name="Walutowy 3 3 2 2 2" xfId="124" xr:uid="{84E70D1A-0809-4739-9522-F0CE1000AB1E}"/>
    <cellStyle name="Walutowy 3 3 2 2 3" xfId="169" xr:uid="{E3ECC319-6F5B-41EA-9101-3ECF315BC223}"/>
    <cellStyle name="Walutowy 3 3 2 3" xfId="95" xr:uid="{F4394F09-F542-480E-88CC-128013C10972}"/>
    <cellStyle name="Walutowy 3 3 2 4" xfId="145" xr:uid="{445172C9-EECF-4F19-8732-0904D6F6E729}"/>
    <cellStyle name="Walutowy 3 3 2 5" xfId="205" xr:uid="{4311E2BA-2246-432D-ACB3-C4450AC42670}"/>
    <cellStyle name="Walutowy 3 3 2 6" xfId="229" xr:uid="{4CF15A9A-B043-40AC-9168-1A029B8B6B7B}"/>
    <cellStyle name="Walutowy 3 3 3" xfId="39" xr:uid="{030A62FD-2EFF-4AB7-A87C-EDA1356E7330}"/>
    <cellStyle name="Walutowy 3 3 3 2" xfId="77" xr:uid="{1E24B542-BB27-428C-A28D-8CB8AB9BF818}"/>
    <cellStyle name="Walutowy 3 3 3 2 2" xfId="129" xr:uid="{496948E4-FF2A-43AE-A58E-89851F5DC51F}"/>
    <cellStyle name="Walutowy 3 3 3 2 3" xfId="174" xr:uid="{C88F2AC3-D8C6-4685-BDCF-A36BEEBEAA78}"/>
    <cellStyle name="Walutowy 3 3 3 3" xfId="100" xr:uid="{564D4E79-444E-413A-86EB-263A5A964825}"/>
    <cellStyle name="Walutowy 3 3 3 4" xfId="150" xr:uid="{3970B17C-0C4B-447F-A7D3-9AEA1A54D7DE}"/>
    <cellStyle name="Walutowy 3 3 3 5" xfId="210" xr:uid="{A6E78A1B-116B-4702-8191-B2C0BF2FF406}"/>
    <cellStyle name="Walutowy 3 3 4" xfId="64" xr:uid="{459D8DCB-CC71-41DF-AC2E-0CF982AC61F6}"/>
    <cellStyle name="Walutowy 3 3 4 2" xfId="117" xr:uid="{7F757AD2-EC89-4319-B716-6781D8347DBC}"/>
    <cellStyle name="Walutowy 3 3 4 3" xfId="162" xr:uid="{CFC4894B-C6DE-4778-9A0C-94E54BF8D298}"/>
    <cellStyle name="Walutowy 3 3 5" xfId="87" xr:uid="{2BB916C8-2A5A-4028-89F6-8BEC263C036E}"/>
    <cellStyle name="Walutowy 3 3 6" xfId="139" xr:uid="{45EDEE5A-211B-4443-9E85-6C21FEF0A518}"/>
    <cellStyle name="Walutowy 3 3 7" xfId="194" xr:uid="{F7EE163C-89BE-43FE-9961-78D2C3B05BBB}"/>
    <cellStyle name="Walutowy 3 3 8" xfId="221" xr:uid="{3BE64FF4-54BC-4D9C-A06C-598F0A7DABCD}"/>
    <cellStyle name="Walutowy 3 4" xfId="50" xr:uid="{2E84A7B2-C6BF-4634-BCEF-1D2BBC40A606}"/>
    <cellStyle name="Walutowy 3 4 2" xfId="111" xr:uid="{CBB838A0-72AC-475E-BD99-5463AD56BFE5}"/>
    <cellStyle name="Walutowy 3 4 3" xfId="156" xr:uid="{B3B8333E-AC1C-4A88-9486-4ECB8C33B240}"/>
    <cellStyle name="Walutowy 3 5" xfId="69" xr:uid="{B71C99C0-3ED7-4F9B-B631-613DD7740B0B}"/>
    <cellStyle name="Walutowy 3 5 2" xfId="181" xr:uid="{F78F1408-CD52-485B-9E83-BE11A063D297}"/>
    <cellStyle name="Walutowy 3 6" xfId="92" xr:uid="{61B74265-A491-4926-86A5-DB015E44EE99}"/>
    <cellStyle name="Walutowy 3 7" xfId="201" xr:uid="{25789E31-AE9A-40D8-89EE-C9D478347EAB}"/>
    <cellStyle name="Walutowy 3 8" xfId="226" xr:uid="{01C97C60-E081-433B-B7B4-A499D48841F5}"/>
    <cellStyle name="Walutowy 3 9" xfId="29" xr:uid="{13F9CF51-388D-4E6B-A408-8DC3EE69B972}"/>
    <cellStyle name="Walutowy 4" xfId="23" xr:uid="{87EDEA6B-0AC0-43DA-B41F-927E1C400C93}"/>
    <cellStyle name="Walutowy 4 2" xfId="31" xr:uid="{D01656C0-36B1-4575-8319-08DF99CB8433}"/>
    <cellStyle name="Walutowy 4 2 2" xfId="70" xr:uid="{D97C3954-4373-4D14-A235-048B00EB28D2}"/>
    <cellStyle name="Walutowy 4 2 2 2" xfId="122" xr:uid="{A19714EE-A958-4CB8-ADC4-6A5D869A25CF}"/>
    <cellStyle name="Walutowy 4 2 2 3" xfId="167" xr:uid="{4D7A500E-79D0-49AA-A304-D7286E887082}"/>
    <cellStyle name="Walutowy 4 2 3" xfId="93" xr:uid="{A8FB0951-EA73-4C72-8423-89B5F35D8D6D}"/>
    <cellStyle name="Walutowy 4 2 4" xfId="143" xr:uid="{C23A760C-B2F9-40AD-B9C3-967D63FBC0A4}"/>
    <cellStyle name="Walutowy 4 2 5" xfId="203" xr:uid="{930CDBBD-4E75-4EC8-8A6D-8E9E63E33981}"/>
    <cellStyle name="Walutowy 4 2 6" xfId="227" xr:uid="{4FFD9C3F-9A4A-4B4F-90B5-949C284A91A4}"/>
    <cellStyle name="Walutowy 4 3" xfId="42" xr:uid="{8B507EB0-1CB1-4A3A-B35D-4ECA0A5BD012}"/>
    <cellStyle name="Walutowy 4 3 2" xfId="80" xr:uid="{D5C68A3A-DB12-4274-8BE2-3A42D9D54BD7}"/>
    <cellStyle name="Walutowy 4 3 2 2" xfId="132" xr:uid="{0F091E0B-18F2-4773-BB69-005F79ED0D3C}"/>
    <cellStyle name="Walutowy 4 3 2 3" xfId="177" xr:uid="{D6C90042-941B-462E-98A4-E7ABF0B58A7B}"/>
    <cellStyle name="Walutowy 4 3 3" xfId="103" xr:uid="{380E15C3-C319-4ECF-8A79-BD7D7720DCA1}"/>
    <cellStyle name="Walutowy 4 3 4" xfId="153" xr:uid="{62ACCEC1-117B-41BC-ACD1-E87B4487BDC5}"/>
    <cellStyle name="Walutowy 4 3 5" xfId="213" xr:uid="{4C017B24-E992-4E7F-A95F-8424AC03E62C}"/>
    <cellStyle name="Walutowy 4 4" xfId="57" xr:uid="{0539E794-C611-46B7-8C15-ED80D955D832}"/>
    <cellStyle name="Walutowy 4 4 2" xfId="120" xr:uid="{D63C8C7D-9F9F-4FEE-8C01-700A15BBB051}"/>
    <cellStyle name="Walutowy 4 4 3" xfId="165" xr:uid="{04830303-4F2F-4F56-BE7C-C15FCA953DC1}"/>
    <cellStyle name="Walutowy 4 5" xfId="67" xr:uid="{901282E9-FF46-4A1D-B35C-3615FEA15759}"/>
    <cellStyle name="Walutowy 4 5 2" xfId="180" xr:uid="{09F0A4C4-B833-4B25-A2D1-D4E80B58DFFB}"/>
    <cellStyle name="Walutowy 4 6" xfId="90" xr:uid="{22951502-D4F0-46E1-B97E-BD233E1F97D8}"/>
    <cellStyle name="Walutowy 4 7" xfId="197" xr:uid="{9F859644-22CC-4FE1-BAA7-228FCA09C90F}"/>
    <cellStyle name="Walutowy 4 8" xfId="224" xr:uid="{239C02B8-1222-4DA7-97C8-FD4FFFF8E2AB}"/>
    <cellStyle name="Walutowy 5" xfId="49" xr:uid="{5BB1B1D2-C41A-4B6A-9A22-EA38DCEBCB94}"/>
    <cellStyle name="Walutowy 5 2" xfId="54" xr:uid="{05C3645E-72B8-4352-85B7-1381FB948F45}"/>
    <cellStyle name="Walutowy 6" xfId="45" xr:uid="{FBDB6A73-05E6-4C60-9858-7F408F783F20}"/>
    <cellStyle name="Walutowy 7" xfId="58" xr:uid="{5958A572-70C1-46E0-B4FF-47119CD8DEEB}"/>
    <cellStyle name="Walutowy 8" xfId="220" xr:uid="{3877DF43-AC53-40D4-8104-533987A0D0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1095375</xdr:colOff>
      <xdr:row>37</xdr:row>
      <xdr:rowOff>323850</xdr:rowOff>
    </xdr:from>
    <xdr:to>
      <xdr:col>4</xdr:col>
      <xdr:colOff>666750</xdr:colOff>
      <xdr:row>38</xdr:row>
      <xdr:rowOff>209550</xdr:rowOff>
    </xdr:to>
    <xdr:sp macro="" textlink="">
      <xdr:nvSpPr>
        <xdr:cNvPr id="1059" name="Pole tekstowe 2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 rot="-422274">
          <a:off x="8458200" y="18107025"/>
          <a:ext cx="3009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1095375</xdr:colOff>
      <xdr:row>13</xdr:row>
      <xdr:rowOff>323850</xdr:rowOff>
    </xdr:from>
    <xdr:to>
      <xdr:col>4</xdr:col>
      <xdr:colOff>666750</xdr:colOff>
      <xdr:row>14</xdr:row>
      <xdr:rowOff>209550</xdr:rowOff>
    </xdr:to>
    <xdr:sp macro="" textlink="">
      <xdr:nvSpPr>
        <xdr:cNvPr id="2" name="Pole tekstowe 2">
          <a:extLst>
            <a:ext uri="{FF2B5EF4-FFF2-40B4-BE49-F238E27FC236}">
              <a16:creationId xmlns:a16="http://schemas.microsoft.com/office/drawing/2014/main" id="{03D52E07-8252-4D9F-BB7A-6DECF0C69FD7}"/>
            </a:ext>
          </a:extLst>
        </xdr:cNvPr>
        <xdr:cNvSpPr txBox="1">
          <a:spLocks noChangeArrowheads="1"/>
        </xdr:cNvSpPr>
      </xdr:nvSpPr>
      <xdr:spPr bwMode="auto">
        <a:xfrm rot="-422274">
          <a:off x="5495925" y="7124700"/>
          <a:ext cx="26003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1095375</xdr:colOff>
      <xdr:row>13</xdr:row>
      <xdr:rowOff>323850</xdr:rowOff>
    </xdr:from>
    <xdr:to>
      <xdr:col>4</xdr:col>
      <xdr:colOff>666750</xdr:colOff>
      <xdr:row>14</xdr:row>
      <xdr:rowOff>209550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64F92893-A9E7-4101-A58A-F30C0F99A9AB}"/>
            </a:ext>
          </a:extLst>
        </xdr:cNvPr>
        <xdr:cNvSpPr txBox="1">
          <a:spLocks noChangeArrowheads="1"/>
        </xdr:cNvSpPr>
      </xdr:nvSpPr>
      <xdr:spPr bwMode="auto">
        <a:xfrm rot="-422274">
          <a:off x="5495925" y="7124700"/>
          <a:ext cx="26003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1095375</xdr:colOff>
      <xdr:row>12</xdr:row>
      <xdr:rowOff>323850</xdr:rowOff>
    </xdr:from>
    <xdr:to>
      <xdr:col>4</xdr:col>
      <xdr:colOff>666750</xdr:colOff>
      <xdr:row>13</xdr:row>
      <xdr:rowOff>209550</xdr:rowOff>
    </xdr:to>
    <xdr:sp macro="" textlink="">
      <xdr:nvSpPr>
        <xdr:cNvPr id="4" name="Pole tekstowe 2">
          <a:extLst>
            <a:ext uri="{FF2B5EF4-FFF2-40B4-BE49-F238E27FC236}">
              <a16:creationId xmlns:a16="http://schemas.microsoft.com/office/drawing/2014/main" id="{427F0407-8A1A-4A5E-9A45-3975B0FBFF57}"/>
            </a:ext>
          </a:extLst>
        </xdr:cNvPr>
        <xdr:cNvSpPr txBox="1">
          <a:spLocks noChangeArrowheads="1"/>
        </xdr:cNvSpPr>
      </xdr:nvSpPr>
      <xdr:spPr bwMode="auto">
        <a:xfrm rot="-422274">
          <a:off x="11144250" y="16602075"/>
          <a:ext cx="3400425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5"/>
  <sheetViews>
    <sheetView tabSelected="1" view="pageBreakPreview" zoomScale="75" zoomScaleSheetLayoutView="75" workbookViewId="0">
      <selection activeCell="C30" sqref="C30"/>
    </sheetView>
  </sheetViews>
  <sheetFormatPr defaultRowHeight="15"/>
  <cols>
    <col min="1" max="1" width="6.85546875" style="2" customWidth="1"/>
    <col min="2" max="2" width="143.85546875" style="2" customWidth="1"/>
    <col min="3" max="3" width="33.5703125" style="2" customWidth="1"/>
    <col min="4" max="4" width="35.28515625" style="2" customWidth="1"/>
    <col min="5" max="5" width="41.85546875" style="2" customWidth="1"/>
    <col min="6" max="6" width="20.85546875" style="2" customWidth="1"/>
    <col min="7" max="7" width="23.140625" style="2" customWidth="1"/>
    <col min="8" max="8" width="9.7109375" style="2" customWidth="1"/>
    <col min="9" max="9" width="19.42578125" style="2" customWidth="1"/>
    <col min="10" max="10" width="32.5703125" style="2" customWidth="1"/>
  </cols>
  <sheetData>
    <row r="1" spans="1:10" s="1" customFormat="1" ht="23.25" customHeight="1">
      <c r="A1" s="49" t="s">
        <v>84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s="1" customFormat="1" ht="35.25" customHeight="1">
      <c r="A2" s="49" t="s">
        <v>86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s="1" customFormat="1" ht="35.25" customHeight="1">
      <c r="A3" s="52" t="s">
        <v>51</v>
      </c>
      <c r="B3" s="53"/>
      <c r="C3" s="53"/>
      <c r="D3" s="53"/>
      <c r="E3" s="53"/>
      <c r="F3" s="53"/>
      <c r="G3" s="53"/>
      <c r="H3" s="53"/>
      <c r="I3" s="53"/>
      <c r="J3" s="54"/>
    </row>
    <row r="4" spans="1:10" ht="29.25" customHeight="1">
      <c r="A4" s="57" t="s">
        <v>35</v>
      </c>
      <c r="B4" s="57"/>
      <c r="C4" s="57"/>
      <c r="D4" s="57"/>
      <c r="E4" s="57"/>
      <c r="F4" s="57"/>
      <c r="G4" s="57"/>
      <c r="H4" s="57"/>
      <c r="I4" s="57"/>
      <c r="J4" s="57"/>
    </row>
    <row r="5" spans="1:10" ht="55.5" customHeight="1">
      <c r="A5" s="28" t="s">
        <v>0</v>
      </c>
      <c r="B5" s="28" t="s">
        <v>43</v>
      </c>
      <c r="C5" s="28" t="s">
        <v>16</v>
      </c>
      <c r="D5" s="28" t="s">
        <v>34</v>
      </c>
      <c r="E5" s="28" t="s">
        <v>26</v>
      </c>
      <c r="F5" s="28" t="s">
        <v>18</v>
      </c>
      <c r="G5" s="28" t="s">
        <v>21</v>
      </c>
      <c r="H5" s="28" t="s">
        <v>3</v>
      </c>
      <c r="I5" s="28" t="s">
        <v>22</v>
      </c>
      <c r="J5" s="28" t="s">
        <v>41</v>
      </c>
    </row>
    <row r="6" spans="1:10" ht="23.25" customHeight="1">
      <c r="A6" s="35" t="s">
        <v>4</v>
      </c>
      <c r="B6" s="35" t="s">
        <v>5</v>
      </c>
      <c r="C6" s="35" t="s">
        <v>6</v>
      </c>
      <c r="D6" s="35" t="s">
        <v>7</v>
      </c>
      <c r="E6" s="31" t="s">
        <v>8</v>
      </c>
      <c r="F6" s="31" t="s">
        <v>9</v>
      </c>
      <c r="G6" s="31" t="s">
        <v>10</v>
      </c>
      <c r="H6" s="31" t="s">
        <v>11</v>
      </c>
      <c r="I6" s="31" t="s">
        <v>12</v>
      </c>
      <c r="J6" s="31" t="s">
        <v>13</v>
      </c>
    </row>
    <row r="7" spans="1:10" ht="25.5" customHeight="1">
      <c r="A7" s="7" t="s">
        <v>4</v>
      </c>
      <c r="B7" s="5" t="s">
        <v>54</v>
      </c>
      <c r="C7" s="8" t="s">
        <v>1</v>
      </c>
      <c r="D7" s="19">
        <v>250000</v>
      </c>
      <c r="E7" s="20"/>
      <c r="F7" s="21"/>
      <c r="G7" s="15">
        <f>D7*F7</f>
        <v>0</v>
      </c>
      <c r="H7" s="18"/>
      <c r="I7" s="15">
        <f>G7*H7+G7</f>
        <v>0</v>
      </c>
      <c r="J7" s="7"/>
    </row>
    <row r="8" spans="1:10" ht="45.75" customHeight="1">
      <c r="A8" s="7" t="s">
        <v>5</v>
      </c>
      <c r="B8" s="22" t="s">
        <v>63</v>
      </c>
      <c r="C8" s="8" t="s">
        <v>15</v>
      </c>
      <c r="D8" s="19">
        <v>790</v>
      </c>
      <c r="E8" s="7"/>
      <c r="F8" s="21"/>
      <c r="G8" s="15">
        <f t="shared" ref="G8:G19" si="0">D8*F8</f>
        <v>0</v>
      </c>
      <c r="H8" s="18"/>
      <c r="I8" s="15">
        <f>G8*H8+G8</f>
        <v>0</v>
      </c>
      <c r="J8" s="7"/>
    </row>
    <row r="9" spans="1:10" ht="36" customHeight="1">
      <c r="A9" s="7" t="s">
        <v>6</v>
      </c>
      <c r="B9" s="22" t="s">
        <v>65</v>
      </c>
      <c r="C9" s="8" t="s">
        <v>15</v>
      </c>
      <c r="D9" s="19">
        <v>576</v>
      </c>
      <c r="E9" s="7"/>
      <c r="F9" s="21"/>
      <c r="G9" s="15">
        <f t="shared" si="0"/>
        <v>0</v>
      </c>
      <c r="H9" s="18"/>
      <c r="I9" s="15">
        <f t="shared" ref="I9:I17" si="1">G9*H9+G9</f>
        <v>0</v>
      </c>
      <c r="J9" s="7"/>
    </row>
    <row r="10" spans="1:10" ht="49.5" customHeight="1">
      <c r="A10" s="7" t="s">
        <v>7</v>
      </c>
      <c r="B10" s="22" t="s">
        <v>66</v>
      </c>
      <c r="C10" s="8" t="s">
        <v>15</v>
      </c>
      <c r="D10" s="19">
        <v>6</v>
      </c>
      <c r="E10" s="7"/>
      <c r="F10" s="21"/>
      <c r="G10" s="15">
        <f>D10*F10</f>
        <v>0</v>
      </c>
      <c r="H10" s="18"/>
      <c r="I10" s="15">
        <f>G10*H10+G10</f>
        <v>0</v>
      </c>
      <c r="J10" s="7"/>
    </row>
    <row r="11" spans="1:10" ht="49.5" customHeight="1">
      <c r="A11" s="7" t="s">
        <v>8</v>
      </c>
      <c r="B11" s="22" t="s">
        <v>64</v>
      </c>
      <c r="C11" s="8" t="s">
        <v>15</v>
      </c>
      <c r="D11" s="19">
        <v>1.8</v>
      </c>
      <c r="E11" s="20"/>
      <c r="F11" s="21"/>
      <c r="G11" s="15">
        <f t="shared" si="0"/>
        <v>0</v>
      </c>
      <c r="H11" s="18"/>
      <c r="I11" s="15">
        <f t="shared" si="1"/>
        <v>0</v>
      </c>
      <c r="J11" s="20"/>
    </row>
    <row r="12" spans="1:10" ht="81" customHeight="1">
      <c r="A12" s="7" t="s">
        <v>9</v>
      </c>
      <c r="B12" s="22" t="s">
        <v>62</v>
      </c>
      <c r="C12" s="8" t="s">
        <v>15</v>
      </c>
      <c r="D12" s="19">
        <v>538</v>
      </c>
      <c r="E12" s="7"/>
      <c r="F12" s="21"/>
      <c r="G12" s="15">
        <f t="shared" si="0"/>
        <v>0</v>
      </c>
      <c r="H12" s="18"/>
      <c r="I12" s="15">
        <f t="shared" si="1"/>
        <v>0</v>
      </c>
      <c r="J12" s="7"/>
    </row>
    <row r="13" spans="1:10" ht="35.1" customHeight="1">
      <c r="A13" s="7" t="s">
        <v>10</v>
      </c>
      <c r="B13" s="5" t="s">
        <v>69</v>
      </c>
      <c r="C13" s="8" t="s">
        <v>1</v>
      </c>
      <c r="D13" s="19">
        <v>728</v>
      </c>
      <c r="E13" s="7"/>
      <c r="F13" s="21"/>
      <c r="G13" s="15">
        <f t="shared" si="0"/>
        <v>0</v>
      </c>
      <c r="H13" s="18"/>
      <c r="I13" s="15">
        <f t="shared" si="1"/>
        <v>0</v>
      </c>
      <c r="J13" s="7"/>
    </row>
    <row r="14" spans="1:10" ht="33" customHeight="1">
      <c r="A14" s="7" t="s">
        <v>11</v>
      </c>
      <c r="B14" s="5" t="s">
        <v>58</v>
      </c>
      <c r="C14" s="8" t="s">
        <v>1</v>
      </c>
      <c r="D14" s="19">
        <v>7.5</v>
      </c>
      <c r="E14" s="7"/>
      <c r="F14" s="21"/>
      <c r="G14" s="15">
        <f t="shared" si="0"/>
        <v>0</v>
      </c>
      <c r="H14" s="18"/>
      <c r="I14" s="15">
        <f t="shared" si="1"/>
        <v>0</v>
      </c>
      <c r="J14" s="7"/>
    </row>
    <row r="15" spans="1:10" ht="30" customHeight="1">
      <c r="A15" s="7" t="s">
        <v>12</v>
      </c>
      <c r="B15" s="5" t="s">
        <v>57</v>
      </c>
      <c r="C15" s="8" t="s">
        <v>1</v>
      </c>
      <c r="D15" s="19">
        <v>368</v>
      </c>
      <c r="E15" s="7"/>
      <c r="F15" s="21"/>
      <c r="G15" s="15">
        <f t="shared" si="0"/>
        <v>0</v>
      </c>
      <c r="H15" s="18"/>
      <c r="I15" s="15">
        <f t="shared" si="1"/>
        <v>0</v>
      </c>
      <c r="J15" s="10"/>
    </row>
    <row r="16" spans="1:10" ht="42.75" customHeight="1">
      <c r="A16" s="7" t="s">
        <v>13</v>
      </c>
      <c r="B16" s="22" t="s">
        <v>67</v>
      </c>
      <c r="C16" s="8" t="s">
        <v>15</v>
      </c>
      <c r="D16" s="19">
        <v>208</v>
      </c>
      <c r="E16" s="7"/>
      <c r="F16" s="21"/>
      <c r="G16" s="15">
        <f t="shared" si="0"/>
        <v>0</v>
      </c>
      <c r="H16" s="18"/>
      <c r="I16" s="15">
        <f t="shared" si="1"/>
        <v>0</v>
      </c>
      <c r="J16" s="7"/>
    </row>
    <row r="17" spans="1:10" ht="45.75" customHeight="1">
      <c r="A17" s="7" t="s">
        <v>27</v>
      </c>
      <c r="B17" s="5" t="s">
        <v>59</v>
      </c>
      <c r="C17" s="8" t="s">
        <v>2</v>
      </c>
      <c r="D17" s="19">
        <v>1400</v>
      </c>
      <c r="E17" s="7"/>
      <c r="F17" s="21"/>
      <c r="G17" s="15">
        <f t="shared" si="0"/>
        <v>0</v>
      </c>
      <c r="H17" s="18"/>
      <c r="I17" s="15">
        <f t="shared" si="1"/>
        <v>0</v>
      </c>
      <c r="J17" s="7"/>
    </row>
    <row r="18" spans="1:10" ht="33" customHeight="1">
      <c r="A18" s="7" t="s">
        <v>29</v>
      </c>
      <c r="B18" s="22" t="s">
        <v>68</v>
      </c>
      <c r="C18" s="8" t="s">
        <v>15</v>
      </c>
      <c r="D18" s="19">
        <v>28</v>
      </c>
      <c r="E18" s="7"/>
      <c r="F18" s="21"/>
      <c r="G18" s="15">
        <f t="shared" si="0"/>
        <v>0</v>
      </c>
      <c r="H18" s="18"/>
      <c r="I18" s="15">
        <f>G18*H18+G18</f>
        <v>0</v>
      </c>
      <c r="J18" s="7"/>
    </row>
    <row r="19" spans="1:10" ht="29.25" customHeight="1">
      <c r="A19" s="7" t="s">
        <v>30</v>
      </c>
      <c r="B19" s="5" t="s">
        <v>24</v>
      </c>
      <c r="C19" s="8" t="s">
        <v>15</v>
      </c>
      <c r="D19" s="19">
        <v>2</v>
      </c>
      <c r="E19" s="7"/>
      <c r="F19" s="21"/>
      <c r="G19" s="15">
        <f t="shared" si="0"/>
        <v>0</v>
      </c>
      <c r="H19" s="18"/>
      <c r="I19" s="15">
        <f>G19*H19+G19</f>
        <v>0</v>
      </c>
      <c r="J19" s="23" t="s">
        <v>36</v>
      </c>
    </row>
    <row r="20" spans="1:10" ht="24.75" customHeight="1">
      <c r="A20" s="58" t="s">
        <v>37</v>
      </c>
      <c r="B20" s="58"/>
      <c r="C20" s="59"/>
      <c r="D20" s="58"/>
      <c r="E20" s="59"/>
      <c r="F20" s="59"/>
      <c r="G20" s="38">
        <f>SUM(G7:G19)</f>
        <v>0</v>
      </c>
      <c r="H20" s="37" t="s">
        <v>14</v>
      </c>
      <c r="I20" s="38">
        <f>SUM(I7:I19)</f>
        <v>0</v>
      </c>
      <c r="J20" s="32" t="s">
        <v>14</v>
      </c>
    </row>
    <row r="21" spans="1:10" ht="24.75" customHeight="1">
      <c r="A21" s="51" t="s">
        <v>39</v>
      </c>
      <c r="B21" s="51"/>
      <c r="C21" s="51"/>
      <c r="D21" s="51"/>
      <c r="E21" s="51"/>
      <c r="F21" s="51"/>
      <c r="G21" s="51"/>
      <c r="H21" s="51"/>
      <c r="I21" s="51"/>
      <c r="J21" s="51"/>
    </row>
    <row r="22" spans="1:10" ht="45">
      <c r="A22" s="28" t="s">
        <v>0</v>
      </c>
      <c r="B22" s="28" t="s">
        <v>43</v>
      </c>
      <c r="C22" s="28" t="s">
        <v>16</v>
      </c>
      <c r="D22" s="28" t="s">
        <v>83</v>
      </c>
      <c r="E22" s="28" t="s">
        <v>26</v>
      </c>
      <c r="F22" s="28" t="s">
        <v>18</v>
      </c>
      <c r="G22" s="28" t="s">
        <v>33</v>
      </c>
      <c r="H22" s="28" t="s">
        <v>3</v>
      </c>
      <c r="I22" s="28" t="s">
        <v>20</v>
      </c>
      <c r="J22" s="28" t="s">
        <v>23</v>
      </c>
    </row>
    <row r="23" spans="1:10" ht="17.25" customHeight="1">
      <c r="A23" s="28" t="s">
        <v>4</v>
      </c>
      <c r="B23" s="28" t="s">
        <v>5</v>
      </c>
      <c r="C23" s="28" t="s">
        <v>6</v>
      </c>
      <c r="D23" s="28" t="s">
        <v>7</v>
      </c>
      <c r="E23" s="34" t="s">
        <v>8</v>
      </c>
      <c r="F23" s="34" t="s">
        <v>9</v>
      </c>
      <c r="G23" s="34" t="s">
        <v>10</v>
      </c>
      <c r="H23" s="34" t="s">
        <v>11</v>
      </c>
      <c r="I23" s="34" t="s">
        <v>12</v>
      </c>
      <c r="J23" s="34" t="s">
        <v>13</v>
      </c>
    </row>
    <row r="24" spans="1:10" ht="26.25" customHeight="1">
      <c r="A24" s="7" t="s">
        <v>4</v>
      </c>
      <c r="B24" s="5" t="s">
        <v>55</v>
      </c>
      <c r="C24" s="8" t="s">
        <v>17</v>
      </c>
      <c r="D24" s="24">
        <v>24</v>
      </c>
      <c r="E24" s="7"/>
      <c r="F24" s="25"/>
      <c r="G24" s="15">
        <f>F24*D24</f>
        <v>0</v>
      </c>
      <c r="H24" s="18"/>
      <c r="I24" s="15">
        <f>G24*H24+G24</f>
        <v>0</v>
      </c>
      <c r="J24" s="6">
        <v>1</v>
      </c>
    </row>
    <row r="25" spans="1:10" ht="26.25" customHeight="1">
      <c r="A25" s="7" t="s">
        <v>5</v>
      </c>
      <c r="B25" s="5" t="s">
        <v>56</v>
      </c>
      <c r="C25" s="8" t="s">
        <v>44</v>
      </c>
      <c r="D25" s="24">
        <v>24</v>
      </c>
      <c r="E25" s="7"/>
      <c r="F25" s="25"/>
      <c r="G25" s="15">
        <f>F25*D25</f>
        <v>0</v>
      </c>
      <c r="H25" s="18"/>
      <c r="I25" s="15">
        <f>G25*H25+G25</f>
        <v>0</v>
      </c>
      <c r="J25" s="6">
        <v>1</v>
      </c>
    </row>
    <row r="26" spans="1:10" ht="26.25" customHeight="1">
      <c r="A26" s="7" t="s">
        <v>6</v>
      </c>
      <c r="B26" s="22" t="s">
        <v>70</v>
      </c>
      <c r="C26" s="8" t="s">
        <v>19</v>
      </c>
      <c r="D26" s="24">
        <f>J26*730</f>
        <v>65700</v>
      </c>
      <c r="E26" s="7"/>
      <c r="F26" s="25"/>
      <c r="G26" s="15">
        <f t="shared" ref="G26:G37" si="2">F26*D26</f>
        <v>0</v>
      </c>
      <c r="H26" s="18"/>
      <c r="I26" s="15">
        <f>G26*H26+G26</f>
        <v>0</v>
      </c>
      <c r="J26" s="6">
        <v>90</v>
      </c>
    </row>
    <row r="27" spans="1:10" ht="32.25" customHeight="1">
      <c r="A27" s="7" t="s">
        <v>7</v>
      </c>
      <c r="B27" s="22" t="s">
        <v>71</v>
      </c>
      <c r="C27" s="8" t="s">
        <v>19</v>
      </c>
      <c r="D27" s="24">
        <f>J27*730</f>
        <v>51100</v>
      </c>
      <c r="E27" s="7"/>
      <c r="F27" s="25"/>
      <c r="G27" s="15">
        <f t="shared" si="2"/>
        <v>0</v>
      </c>
      <c r="H27" s="18"/>
      <c r="I27" s="15">
        <f t="shared" ref="I27:I37" si="3">G27*H27+G27</f>
        <v>0</v>
      </c>
      <c r="J27" s="6">
        <v>70</v>
      </c>
    </row>
    <row r="28" spans="1:10" ht="27" customHeight="1">
      <c r="A28" s="7" t="s">
        <v>8</v>
      </c>
      <c r="B28" s="22" t="s">
        <v>72</v>
      </c>
      <c r="C28" s="8" t="s">
        <v>19</v>
      </c>
      <c r="D28" s="24">
        <f>J28*730</f>
        <v>8030</v>
      </c>
      <c r="E28" s="7"/>
      <c r="F28" s="25"/>
      <c r="G28" s="15">
        <f>F28*D28</f>
        <v>0</v>
      </c>
      <c r="H28" s="18"/>
      <c r="I28" s="15">
        <f>G28*H28+G28</f>
        <v>0</v>
      </c>
      <c r="J28" s="6">
        <v>11</v>
      </c>
    </row>
    <row r="29" spans="1:10" ht="27" customHeight="1">
      <c r="A29" s="7" t="s">
        <v>9</v>
      </c>
      <c r="B29" s="22" t="s">
        <v>73</v>
      </c>
      <c r="C29" s="8" t="s">
        <v>19</v>
      </c>
      <c r="D29" s="24">
        <f t="shared" ref="D29:D33" si="4">J29*730</f>
        <v>4380</v>
      </c>
      <c r="E29" s="7"/>
      <c r="F29" s="25"/>
      <c r="G29" s="15">
        <f t="shared" si="2"/>
        <v>0</v>
      </c>
      <c r="H29" s="18"/>
      <c r="I29" s="15">
        <f t="shared" si="3"/>
        <v>0</v>
      </c>
      <c r="J29" s="6">
        <v>6</v>
      </c>
    </row>
    <row r="30" spans="1:10" ht="39" customHeight="1">
      <c r="A30" s="7" t="s">
        <v>10</v>
      </c>
      <c r="B30" s="22" t="s">
        <v>60</v>
      </c>
      <c r="C30" s="8" t="s">
        <v>19</v>
      </c>
      <c r="D30" s="24">
        <f t="shared" si="4"/>
        <v>3650</v>
      </c>
      <c r="E30" s="7"/>
      <c r="F30" s="25"/>
      <c r="G30" s="15">
        <f t="shared" si="2"/>
        <v>0</v>
      </c>
      <c r="H30" s="18"/>
      <c r="I30" s="15">
        <f t="shared" si="3"/>
        <v>0</v>
      </c>
      <c r="J30" s="6">
        <v>5</v>
      </c>
    </row>
    <row r="31" spans="1:10" ht="27.75" customHeight="1">
      <c r="A31" s="7" t="s">
        <v>11</v>
      </c>
      <c r="B31" s="5" t="s">
        <v>61</v>
      </c>
      <c r="C31" s="8" t="s">
        <v>19</v>
      </c>
      <c r="D31" s="24">
        <f t="shared" si="4"/>
        <v>1460</v>
      </c>
      <c r="E31" s="7"/>
      <c r="F31" s="25"/>
      <c r="G31" s="15">
        <f t="shared" si="2"/>
        <v>0</v>
      </c>
      <c r="H31" s="18"/>
      <c r="I31" s="15">
        <f t="shared" si="3"/>
        <v>0</v>
      </c>
      <c r="J31" s="6">
        <v>2</v>
      </c>
    </row>
    <row r="32" spans="1:10" ht="22.5" customHeight="1">
      <c r="A32" s="7" t="s">
        <v>12</v>
      </c>
      <c r="B32" s="22" t="s">
        <v>74</v>
      </c>
      <c r="C32" s="8" t="s">
        <v>19</v>
      </c>
      <c r="D32" s="24">
        <f t="shared" si="4"/>
        <v>730</v>
      </c>
      <c r="E32" s="7"/>
      <c r="F32" s="25"/>
      <c r="G32" s="15">
        <f t="shared" si="2"/>
        <v>0</v>
      </c>
      <c r="H32" s="18"/>
      <c r="I32" s="15">
        <f t="shared" si="3"/>
        <v>0</v>
      </c>
      <c r="J32" s="6">
        <v>1</v>
      </c>
    </row>
    <row r="33" spans="1:10" ht="24" customHeight="1">
      <c r="A33" s="7" t="s">
        <v>13</v>
      </c>
      <c r="B33" s="5" t="s">
        <v>28</v>
      </c>
      <c r="C33" s="8" t="s">
        <v>19</v>
      </c>
      <c r="D33" s="24">
        <f t="shared" si="4"/>
        <v>1460</v>
      </c>
      <c r="E33" s="7"/>
      <c r="F33" s="25"/>
      <c r="G33" s="15">
        <f t="shared" si="2"/>
        <v>0</v>
      </c>
      <c r="H33" s="18"/>
      <c r="I33" s="15">
        <f>G33*H33+G33</f>
        <v>0</v>
      </c>
      <c r="J33" s="6">
        <v>2</v>
      </c>
    </row>
    <row r="34" spans="1:10" ht="23.25" customHeight="1">
      <c r="A34" s="7" t="s">
        <v>27</v>
      </c>
      <c r="B34" s="5" t="s">
        <v>53</v>
      </c>
      <c r="C34" s="8" t="s">
        <v>19</v>
      </c>
      <c r="D34" s="24">
        <v>4380</v>
      </c>
      <c r="E34" s="7"/>
      <c r="F34" s="25"/>
      <c r="G34" s="15">
        <f t="shared" si="2"/>
        <v>0</v>
      </c>
      <c r="H34" s="18"/>
      <c r="I34" s="15">
        <f t="shared" si="3"/>
        <v>0</v>
      </c>
      <c r="J34" s="30">
        <v>6</v>
      </c>
    </row>
    <row r="35" spans="1:10" ht="33.75" customHeight="1">
      <c r="A35" s="7" t="s">
        <v>29</v>
      </c>
      <c r="B35" s="5" t="s">
        <v>25</v>
      </c>
      <c r="C35" s="8" t="s">
        <v>40</v>
      </c>
      <c r="D35" s="24">
        <v>1</v>
      </c>
      <c r="E35" s="7"/>
      <c r="F35" s="25"/>
      <c r="G35" s="15">
        <f t="shared" si="2"/>
        <v>0</v>
      </c>
      <c r="H35" s="18"/>
      <c r="I35" s="15">
        <f t="shared" si="3"/>
        <v>0</v>
      </c>
      <c r="J35" s="26" t="s">
        <v>14</v>
      </c>
    </row>
    <row r="36" spans="1:10" ht="33.75" customHeight="1">
      <c r="A36" s="7" t="s">
        <v>30</v>
      </c>
      <c r="B36" s="5" t="s">
        <v>32</v>
      </c>
      <c r="C36" s="8" t="s">
        <v>40</v>
      </c>
      <c r="D36" s="24">
        <v>6</v>
      </c>
      <c r="E36" s="7"/>
      <c r="F36" s="25"/>
      <c r="G36" s="15">
        <f t="shared" si="2"/>
        <v>0</v>
      </c>
      <c r="H36" s="18"/>
      <c r="I36" s="15">
        <f>G36*H36+G36</f>
        <v>0</v>
      </c>
      <c r="J36" s="26" t="s">
        <v>14</v>
      </c>
    </row>
    <row r="37" spans="1:10" ht="33.75" customHeight="1">
      <c r="A37" s="7" t="s">
        <v>42</v>
      </c>
      <c r="B37" s="5" t="s">
        <v>31</v>
      </c>
      <c r="C37" s="8" t="s">
        <v>40</v>
      </c>
      <c r="D37" s="24">
        <v>10</v>
      </c>
      <c r="E37" s="7"/>
      <c r="F37" s="25"/>
      <c r="G37" s="15">
        <f t="shared" si="2"/>
        <v>0</v>
      </c>
      <c r="H37" s="18"/>
      <c r="I37" s="15">
        <f t="shared" si="3"/>
        <v>0</v>
      </c>
      <c r="J37" s="26" t="s">
        <v>14</v>
      </c>
    </row>
    <row r="38" spans="1:10" ht="30" customHeight="1">
      <c r="A38" s="55" t="s">
        <v>38</v>
      </c>
      <c r="B38" s="55"/>
      <c r="C38" s="56"/>
      <c r="D38" s="55"/>
      <c r="E38" s="56"/>
      <c r="F38" s="56"/>
      <c r="G38" s="11">
        <f>SUM(G24:G37)</f>
        <v>0</v>
      </c>
      <c r="H38" s="10" t="s">
        <v>14</v>
      </c>
      <c r="I38" s="11">
        <f>SUM(I24:I37)</f>
        <v>0</v>
      </c>
      <c r="J38" s="26" t="s">
        <v>14</v>
      </c>
    </row>
    <row r="39" spans="1:10" ht="25.5" customHeight="1">
      <c r="A39" s="40" t="s">
        <v>79</v>
      </c>
      <c r="B39" s="41"/>
      <c r="C39" s="41"/>
      <c r="D39" s="41"/>
      <c r="E39" s="41"/>
      <c r="F39" s="42"/>
      <c r="G39" s="15">
        <f>G20+G38</f>
        <v>0</v>
      </c>
      <c r="H39" s="7" t="s">
        <v>14</v>
      </c>
      <c r="I39" s="15">
        <f>SUM(I20+I38)</f>
        <v>0</v>
      </c>
      <c r="J39" s="26" t="s">
        <v>14</v>
      </c>
    </row>
    <row r="40" spans="1:10" ht="27" customHeight="1">
      <c r="A40" s="40" t="s">
        <v>80</v>
      </c>
      <c r="B40" s="41"/>
      <c r="C40" s="41"/>
      <c r="D40" s="41"/>
      <c r="E40" s="41"/>
      <c r="F40" s="42"/>
      <c r="G40" s="36">
        <f>G39*70%</f>
        <v>0</v>
      </c>
      <c r="H40" s="27" t="s">
        <v>14</v>
      </c>
      <c r="I40" s="36">
        <f>I39*70%</f>
        <v>0</v>
      </c>
      <c r="J40" s="26" t="s">
        <v>14</v>
      </c>
    </row>
    <row r="41" spans="1:10" ht="24.75" customHeight="1">
      <c r="A41" s="43" t="s">
        <v>81</v>
      </c>
      <c r="B41" s="44"/>
      <c r="C41" s="44"/>
      <c r="D41" s="44"/>
      <c r="E41" s="44"/>
      <c r="F41" s="45"/>
      <c r="G41" s="36">
        <f>G39*120%</f>
        <v>0</v>
      </c>
      <c r="H41" s="27" t="s">
        <v>14</v>
      </c>
      <c r="I41" s="36">
        <f>I39*120%</f>
        <v>0</v>
      </c>
      <c r="J41" s="26" t="s">
        <v>14</v>
      </c>
    </row>
    <row r="42" spans="1:10" ht="36" customHeight="1">
      <c r="A42" s="47" t="s">
        <v>78</v>
      </c>
      <c r="B42" s="47"/>
      <c r="C42" s="47"/>
      <c r="D42" s="47"/>
      <c r="E42" s="47"/>
      <c r="F42" s="47"/>
      <c r="G42" s="47"/>
      <c r="H42" s="47"/>
      <c r="I42" s="47"/>
      <c r="J42" s="47"/>
    </row>
    <row r="43" spans="1:10" ht="45" customHeight="1">
      <c r="A43" s="47" t="s">
        <v>82</v>
      </c>
      <c r="B43" s="47"/>
      <c r="C43" s="47"/>
      <c r="D43" s="47"/>
      <c r="E43" s="47"/>
      <c r="F43" s="47"/>
      <c r="G43" s="47"/>
      <c r="H43" s="47"/>
      <c r="I43" s="47"/>
      <c r="J43" s="47"/>
    </row>
    <row r="44" spans="1:10" ht="42" customHeight="1">
      <c r="A44" s="48" t="s">
        <v>75</v>
      </c>
      <c r="B44" s="48"/>
      <c r="C44" s="48"/>
      <c r="D44" s="48"/>
      <c r="E44" s="48" t="s">
        <v>77</v>
      </c>
      <c r="F44" s="48"/>
      <c r="G44" s="48"/>
      <c r="H44" s="48"/>
      <c r="I44" s="48"/>
      <c r="J44" s="48"/>
    </row>
    <row r="45" spans="1:10" ht="45.75" customHeight="1">
      <c r="A45" s="46" t="s">
        <v>76</v>
      </c>
      <c r="B45" s="46"/>
      <c r="C45" s="46"/>
      <c r="D45" s="46"/>
      <c r="E45" s="46"/>
      <c r="F45" s="46"/>
      <c r="G45" s="46"/>
      <c r="H45" s="46"/>
      <c r="I45" s="46"/>
      <c r="J45" s="46"/>
    </row>
  </sheetData>
  <mergeCells count="15">
    <mergeCell ref="A38:F38"/>
    <mergeCell ref="A1:J1"/>
    <mergeCell ref="A2:J2"/>
    <mergeCell ref="A4:J4"/>
    <mergeCell ref="A20:F20"/>
    <mergeCell ref="A21:J21"/>
    <mergeCell ref="A3:J3"/>
    <mergeCell ref="A39:F39"/>
    <mergeCell ref="A41:F41"/>
    <mergeCell ref="A40:F40"/>
    <mergeCell ref="A45:J45"/>
    <mergeCell ref="A42:J42"/>
    <mergeCell ref="A43:J43"/>
    <mergeCell ref="E44:J44"/>
    <mergeCell ref="A44:D44"/>
  </mergeCells>
  <phoneticPr fontId="4" type="noConversion"/>
  <pageMargins left="0.25" right="0.25" top="0.75" bottom="0.75" header="0.3" footer="0.3"/>
  <pageSetup paperSize="9" scale="39" fitToHeight="0" orientation="landscape" r:id="rId1"/>
  <headerFooter alignWithMargins="0"/>
  <rowBreaks count="1" manualBreakCount="1">
    <brk id="2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3E55D-13E4-49D2-952E-3519A797866E}">
  <sheetPr>
    <pageSetUpPr fitToPage="1"/>
  </sheetPr>
  <dimension ref="A1:J20"/>
  <sheetViews>
    <sheetView view="pageBreakPreview" zoomScale="75" zoomScaleNormal="100" zoomScaleSheetLayoutView="75" workbookViewId="0">
      <selection activeCell="A2" sqref="A2:J2"/>
    </sheetView>
  </sheetViews>
  <sheetFormatPr defaultRowHeight="15"/>
  <cols>
    <col min="1" max="1" width="6.5703125" style="2" customWidth="1"/>
    <col min="2" max="2" width="86.28515625" style="2" customWidth="1"/>
    <col min="3" max="3" width="23.5703125" style="2" customWidth="1"/>
    <col min="4" max="4" width="18" style="2" customWidth="1"/>
    <col min="5" max="5" width="17.5703125" style="2" customWidth="1"/>
    <col min="6" max="6" width="17.42578125" style="2" customWidth="1"/>
    <col min="7" max="7" width="21.42578125" style="2" customWidth="1"/>
    <col min="8" max="8" width="9.7109375" style="2" customWidth="1"/>
    <col min="9" max="9" width="17.85546875" style="2" customWidth="1"/>
    <col min="10" max="10" width="25.85546875" style="2" customWidth="1"/>
  </cols>
  <sheetData>
    <row r="1" spans="1:10" s="1" customFormat="1" ht="30" customHeight="1">
      <c r="A1" s="49" t="s">
        <v>84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s="1" customFormat="1" ht="30" customHeight="1">
      <c r="A2" s="49" t="s">
        <v>85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s="1" customFormat="1" ht="30" customHeight="1">
      <c r="A3" s="52" t="s">
        <v>52</v>
      </c>
      <c r="B3" s="53"/>
      <c r="C3" s="53"/>
      <c r="D3" s="53"/>
      <c r="E3" s="53"/>
      <c r="F3" s="53"/>
      <c r="G3" s="53"/>
      <c r="H3" s="53"/>
      <c r="I3" s="53"/>
      <c r="J3" s="54"/>
    </row>
    <row r="4" spans="1:10" ht="30" customHeight="1">
      <c r="A4" s="50" t="s">
        <v>45</v>
      </c>
      <c r="B4" s="50"/>
      <c r="C4" s="50"/>
      <c r="D4" s="50"/>
      <c r="E4" s="50"/>
      <c r="F4" s="50"/>
      <c r="G4" s="50"/>
      <c r="H4" s="50"/>
      <c r="I4" s="50"/>
      <c r="J4" s="50"/>
    </row>
    <row r="5" spans="1:10" ht="60">
      <c r="A5" s="23" t="s">
        <v>0</v>
      </c>
      <c r="B5" s="23" t="s">
        <v>43</v>
      </c>
      <c r="C5" s="23" t="s">
        <v>16</v>
      </c>
      <c r="D5" s="23" t="s">
        <v>34</v>
      </c>
      <c r="E5" s="23" t="s">
        <v>26</v>
      </c>
      <c r="F5" s="23" t="s">
        <v>18</v>
      </c>
      <c r="G5" s="23" t="s">
        <v>21</v>
      </c>
      <c r="H5" s="23" t="s">
        <v>3</v>
      </c>
      <c r="I5" s="23" t="s">
        <v>22</v>
      </c>
      <c r="J5" s="23" t="s">
        <v>41</v>
      </c>
    </row>
    <row r="6" spans="1:10">
      <c r="A6" s="33" t="s">
        <v>4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11</v>
      </c>
      <c r="I6" s="33" t="s">
        <v>12</v>
      </c>
      <c r="J6" s="33" t="s">
        <v>13</v>
      </c>
    </row>
    <row r="7" spans="1:10" ht="15.75">
      <c r="A7" s="7">
        <v>1</v>
      </c>
      <c r="B7" s="5" t="s">
        <v>46</v>
      </c>
      <c r="C7" s="8" t="s">
        <v>47</v>
      </c>
      <c r="D7" s="6">
        <v>8000</v>
      </c>
      <c r="E7" s="4"/>
      <c r="F7" s="13"/>
      <c r="G7" s="17">
        <f>F7*D7</f>
        <v>0</v>
      </c>
      <c r="H7" s="3"/>
      <c r="I7" s="17">
        <f>G7*H7+G7</f>
        <v>0</v>
      </c>
      <c r="J7" s="9"/>
    </row>
    <row r="8" spans="1:10" ht="33.75" customHeight="1">
      <c r="A8" s="55" t="s">
        <v>37</v>
      </c>
      <c r="B8" s="55"/>
      <c r="C8" s="56"/>
      <c r="D8" s="55"/>
      <c r="E8" s="56"/>
      <c r="F8" s="56"/>
      <c r="G8" s="11">
        <f>SUM(G7:G7)</f>
        <v>0</v>
      </c>
      <c r="H8" s="10" t="s">
        <v>14</v>
      </c>
      <c r="I8" s="16">
        <f>SUM(I7:I7)</f>
        <v>0</v>
      </c>
      <c r="J8" s="12"/>
    </row>
    <row r="9" spans="1:10" ht="36.75" customHeight="1">
      <c r="A9" s="51" t="s">
        <v>48</v>
      </c>
      <c r="B9" s="51"/>
      <c r="C9" s="51"/>
      <c r="D9" s="51"/>
      <c r="E9" s="51"/>
      <c r="F9" s="51"/>
      <c r="G9" s="51"/>
      <c r="H9" s="51"/>
      <c r="I9" s="51"/>
      <c r="J9" s="51"/>
    </row>
    <row r="10" spans="1:10" ht="75">
      <c r="A10" s="23" t="s">
        <v>0</v>
      </c>
      <c r="B10" s="23" t="s">
        <v>43</v>
      </c>
      <c r="C10" s="23" t="s">
        <v>16</v>
      </c>
      <c r="D10" s="23" t="s">
        <v>49</v>
      </c>
      <c r="E10" s="23" t="s">
        <v>26</v>
      </c>
      <c r="F10" s="23" t="s">
        <v>18</v>
      </c>
      <c r="G10" s="23" t="s">
        <v>33</v>
      </c>
      <c r="H10" s="23" t="s">
        <v>3</v>
      </c>
      <c r="I10" s="23" t="s">
        <v>20</v>
      </c>
      <c r="J10" s="23" t="s">
        <v>14</v>
      </c>
    </row>
    <row r="11" spans="1:10">
      <c r="A11" s="23" t="s">
        <v>4</v>
      </c>
      <c r="B11" s="23" t="s">
        <v>5</v>
      </c>
      <c r="C11" s="23" t="s">
        <v>6</v>
      </c>
      <c r="D11" s="23" t="s">
        <v>7</v>
      </c>
      <c r="E11" s="23" t="s">
        <v>8</v>
      </c>
      <c r="F11" s="23" t="s">
        <v>9</v>
      </c>
      <c r="G11" s="23" t="s">
        <v>10</v>
      </c>
      <c r="H11" s="23" t="s">
        <v>11</v>
      </c>
      <c r="I11" s="23" t="s">
        <v>12</v>
      </c>
      <c r="J11" s="23" t="s">
        <v>13</v>
      </c>
    </row>
    <row r="12" spans="1:10" ht="41.25" customHeight="1">
      <c r="A12" s="7">
        <v>1</v>
      </c>
      <c r="B12" s="5" t="s">
        <v>50</v>
      </c>
      <c r="C12" s="8" t="s">
        <v>40</v>
      </c>
      <c r="D12" s="7">
        <v>240</v>
      </c>
      <c r="E12" s="7"/>
      <c r="F12" s="13"/>
      <c r="G12" s="17">
        <f>F12*D12</f>
        <v>0</v>
      </c>
      <c r="H12" s="3"/>
      <c r="I12" s="17">
        <f>G12*H12+G12</f>
        <v>0</v>
      </c>
      <c r="J12" s="14" t="s">
        <v>14</v>
      </c>
    </row>
    <row r="13" spans="1:10" ht="30" customHeight="1">
      <c r="A13" s="55" t="s">
        <v>38</v>
      </c>
      <c r="B13" s="55"/>
      <c r="C13" s="56"/>
      <c r="D13" s="55"/>
      <c r="E13" s="56"/>
      <c r="F13" s="56"/>
      <c r="G13" s="11">
        <f>SUM(G12:G12)</f>
        <v>0</v>
      </c>
      <c r="H13" s="10" t="s">
        <v>14</v>
      </c>
      <c r="I13" s="11">
        <f>SUM(I12:I12)</f>
        <v>0</v>
      </c>
      <c r="J13" s="6" t="s">
        <v>14</v>
      </c>
    </row>
    <row r="14" spans="1:10" ht="43.5" customHeight="1">
      <c r="A14" s="40" t="s">
        <v>79</v>
      </c>
      <c r="B14" s="41"/>
      <c r="C14" s="41"/>
      <c r="D14" s="41"/>
      <c r="E14" s="41"/>
      <c r="F14" s="42"/>
      <c r="G14" s="15">
        <f>G8+G13</f>
        <v>0</v>
      </c>
      <c r="H14" s="7" t="s">
        <v>14</v>
      </c>
      <c r="I14" s="15">
        <f>SUM(I8+I13)</f>
        <v>0</v>
      </c>
      <c r="J14" s="26" t="s">
        <v>14</v>
      </c>
    </row>
    <row r="15" spans="1:10" ht="27" customHeight="1">
      <c r="A15" s="40" t="s">
        <v>80</v>
      </c>
      <c r="B15" s="41"/>
      <c r="C15" s="41"/>
      <c r="D15" s="41"/>
      <c r="E15" s="41"/>
      <c r="F15" s="42"/>
      <c r="G15" s="29">
        <f>G14*70%</f>
        <v>0</v>
      </c>
      <c r="H15" s="39" t="s">
        <v>14</v>
      </c>
      <c r="I15" s="29">
        <f>I14*70%</f>
        <v>0</v>
      </c>
      <c r="J15" s="26" t="s">
        <v>14</v>
      </c>
    </row>
    <row r="16" spans="1:10" ht="24.75" customHeight="1">
      <c r="A16" s="43" t="s">
        <v>81</v>
      </c>
      <c r="B16" s="44"/>
      <c r="C16" s="44"/>
      <c r="D16" s="44"/>
      <c r="E16" s="44"/>
      <c r="F16" s="45"/>
      <c r="G16" s="29">
        <f>G14*120%</f>
        <v>0</v>
      </c>
      <c r="H16" s="39" t="s">
        <v>14</v>
      </c>
      <c r="I16" s="29">
        <f>I14*120%</f>
        <v>0</v>
      </c>
      <c r="J16" s="26" t="s">
        <v>14</v>
      </c>
    </row>
    <row r="17" spans="1:10" ht="36" customHeight="1">
      <c r="A17" s="47" t="s">
        <v>78</v>
      </c>
      <c r="B17" s="47"/>
      <c r="C17" s="47"/>
      <c r="D17" s="47"/>
      <c r="E17" s="47"/>
      <c r="F17" s="47"/>
      <c r="G17" s="47"/>
      <c r="H17" s="47"/>
      <c r="I17" s="47"/>
      <c r="J17" s="47"/>
    </row>
    <row r="18" spans="1:10" ht="45" customHeight="1">
      <c r="A18" s="47" t="s">
        <v>82</v>
      </c>
      <c r="B18" s="47"/>
      <c r="C18" s="47"/>
      <c r="D18" s="47"/>
      <c r="E18" s="47"/>
      <c r="F18" s="47"/>
      <c r="G18" s="47"/>
      <c r="H18" s="47"/>
      <c r="I18" s="47"/>
      <c r="J18" s="47"/>
    </row>
    <row r="19" spans="1:10" ht="42" customHeight="1">
      <c r="A19" s="48" t="s">
        <v>75</v>
      </c>
      <c r="B19" s="48"/>
      <c r="C19" s="48"/>
      <c r="D19" s="48"/>
      <c r="E19" s="48" t="s">
        <v>77</v>
      </c>
      <c r="F19" s="48"/>
      <c r="G19" s="48"/>
      <c r="H19" s="48"/>
      <c r="I19" s="48"/>
      <c r="J19" s="48"/>
    </row>
    <row r="20" spans="1:10" ht="45.75" customHeight="1">
      <c r="A20" s="46" t="s">
        <v>76</v>
      </c>
      <c r="B20" s="46"/>
      <c r="C20" s="46"/>
      <c r="D20" s="46"/>
      <c r="E20" s="46"/>
      <c r="F20" s="46"/>
      <c r="G20" s="46"/>
      <c r="H20" s="46"/>
      <c r="I20" s="46"/>
      <c r="J20" s="46"/>
    </row>
  </sheetData>
  <mergeCells count="15">
    <mergeCell ref="A13:F13"/>
    <mergeCell ref="A14:F14"/>
    <mergeCell ref="A1:J1"/>
    <mergeCell ref="A2:J2"/>
    <mergeCell ref="A3:J3"/>
    <mergeCell ref="A4:J4"/>
    <mergeCell ref="A8:F8"/>
    <mergeCell ref="A9:J9"/>
    <mergeCell ref="A20:J20"/>
    <mergeCell ref="A15:F15"/>
    <mergeCell ref="A16:F16"/>
    <mergeCell ref="A17:J17"/>
    <mergeCell ref="A18:J18"/>
    <mergeCell ref="A19:D19"/>
    <mergeCell ref="E19:J19"/>
  </mergeCells>
  <pageMargins left="0.25" right="0.25" top="0.75" bottom="0.75" header="0.3" footer="0.3"/>
  <pageSetup paperSize="9" scale="4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Pakiet 1</vt:lpstr>
      <vt:lpstr>pakiet 2</vt:lpstr>
      <vt:lpstr>'Pakiet 1'!Obszar_wydruku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kz debska</cp:lastModifiedBy>
  <cp:lastPrinted>2025-11-20T11:59:29Z</cp:lastPrinted>
  <dcterms:created xsi:type="dcterms:W3CDTF">2010-06-21T17:31:33Z</dcterms:created>
  <dcterms:modified xsi:type="dcterms:W3CDTF">2025-12-16T07:26:25Z</dcterms:modified>
</cp:coreProperties>
</file>